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DieseArbeitsmappe"/>
  <mc:AlternateContent xmlns:mc="http://schemas.openxmlformats.org/markup-compatibility/2006">
    <mc:Choice Requires="x15">
      <x15ac:absPath xmlns:x15ac="http://schemas.microsoft.com/office/spreadsheetml/2010/11/ac" url="G:\Uni\Organisatorisches\02 Belegen\"/>
    </mc:Choice>
  </mc:AlternateContent>
  <xr:revisionPtr revIDLastSave="0" documentId="13_ncr:1_{1C9D6D1D-DCF3-48ED-93CC-B27A7D727095}" xr6:coauthVersionLast="37" xr6:coauthVersionMax="37" xr10:uidLastSave="{00000000-0000-0000-0000-000000000000}"/>
  <bookViews>
    <workbookView xWindow="240" yWindow="30" windowWidth="18780" windowHeight="12405" xr2:uid="{00000000-000D-0000-FFFF-FFFF00000000}"/>
  </bookViews>
  <sheets>
    <sheet name="Antrag" sheetId="1" r:id="rId1"/>
  </sheets>
  <definedNames>
    <definedName name="BSo">INDIRECT("AF3:AF"&amp;COUNTA(Antrag!$AF:$AF)+1)</definedName>
    <definedName name="BTE">INDIRECT("AD3:AD"&amp;COUNTA(Antrag!$AD:$AD)+1)</definedName>
    <definedName name="_xlnm.Print_Area" localSheetId="0">Antrag!$A$1:$K$23</definedName>
    <definedName name="FüBA">Antrag!$AB$3:$AB$16</definedName>
    <definedName name="LEER">INDIRECT("AH3:AH"&amp;COUNTA(Antrag!$AH:$AH)+1)</definedName>
    <definedName name="MLBS">INDIRECT("AE3:AE"&amp;COUNTA(Antrag!$AE:$AE)+1)</definedName>
    <definedName name="MLG">INDIRECT("AC3:AC"&amp;COUNTA(Antrag!$AC:$AC)+1)</definedName>
    <definedName name="MLSo">INDIRECT("AG3:AG"&amp;COUNTA(Antrag!$AG:$AG)+1)</definedName>
  </definedNames>
  <calcPr calcId="179021"/>
</workbook>
</file>

<file path=xl/calcChain.xml><?xml version="1.0" encoding="utf-8"?>
<calcChain xmlns="http://schemas.openxmlformats.org/spreadsheetml/2006/main">
  <c r="C26" i="1" l="1"/>
  <c r="L23" i="1"/>
  <c r="M23" i="1" s="1"/>
  <c r="L22" i="1"/>
  <c r="M22" i="1" s="1"/>
  <c r="L31" i="1"/>
  <c r="M31" i="1" s="1"/>
  <c r="L30" i="1"/>
  <c r="M30" i="1" s="1"/>
  <c r="L20" i="1"/>
  <c r="M20" i="1" s="1"/>
  <c r="B21" i="1"/>
  <c r="L27" i="1"/>
  <c r="M27" i="1" s="1"/>
  <c r="L28" i="1"/>
  <c r="M28" i="1" s="1"/>
  <c r="L29" i="1"/>
  <c r="M29" i="1" s="1"/>
  <c r="L21" i="1"/>
  <c r="M21" i="1" s="1"/>
  <c r="O14" i="1"/>
  <c r="R14" i="1" s="1"/>
  <c r="M14" i="1"/>
  <c r="Q14" i="1"/>
  <c r="N14" i="1"/>
  <c r="O16" i="1"/>
  <c r="N16" i="1"/>
  <c r="S16" i="1"/>
  <c r="L26" i="1" s="1"/>
  <c r="M26" i="1" s="1"/>
  <c r="N15" i="1"/>
  <c r="O15" i="1"/>
  <c r="R15" i="1" s="1"/>
  <c r="P15" i="1"/>
  <c r="P14" i="1"/>
  <c r="P16" i="1"/>
  <c r="Q16" i="1" s="1"/>
  <c r="O17" i="1"/>
  <c r="Q17" i="1" s="1"/>
  <c r="P17" i="1"/>
  <c r="R17" i="1" s="1"/>
  <c r="O18" i="1"/>
  <c r="P18" i="1"/>
  <c r="N17" i="1"/>
  <c r="S17" i="1"/>
  <c r="N18" i="1"/>
  <c r="R18" i="1" s="1"/>
  <c r="S18" i="1"/>
  <c r="M15" i="1"/>
  <c r="M16" i="1"/>
  <c r="M17" i="1"/>
  <c r="M18" i="1"/>
  <c r="Q18" i="1" s="1"/>
  <c r="R16" i="1"/>
  <c r="S15" i="1"/>
  <c r="S14" i="1"/>
  <c r="L25" i="1" l="1"/>
  <c r="M25" i="1" s="1"/>
  <c r="Q15" i="1"/>
  <c r="L24" i="1" s="1"/>
  <c r="M24" i="1" s="1"/>
  <c r="J11" i="1" s="1"/>
</calcChain>
</file>

<file path=xl/sharedStrings.xml><?xml version="1.0" encoding="utf-8"?>
<sst xmlns="http://schemas.openxmlformats.org/spreadsheetml/2006/main" count="87" uniqueCount="76">
  <si>
    <t>Name:</t>
  </si>
  <si>
    <t>Matrikelnr.:</t>
  </si>
  <si>
    <t>Studiengang:</t>
  </si>
  <si>
    <t>FüBA</t>
  </si>
  <si>
    <t>BSo</t>
  </si>
  <si>
    <t>BTE</t>
  </si>
  <si>
    <t>MLBS</t>
  </si>
  <si>
    <t>Antrag auf Zulassung zu Lehrveranstaltungen im Rahmen des Belegverfahrens im</t>
  </si>
  <si>
    <t>ich die Veranstaltung(en) für den Master vorziehen will.</t>
  </si>
  <si>
    <t>Zur Vervollständigung von Modul</t>
  </si>
  <si>
    <t>MLG</t>
  </si>
  <si>
    <t>MLSo</t>
  </si>
  <si>
    <t>LEER</t>
  </si>
  <si>
    <t>Lehrveranstaltung (ggf. Termin/Untergruppe)</t>
  </si>
  <si>
    <t>Alternative Lehrveranstaltung (ggf. Termin/Untergruppe)</t>
  </si>
  <si>
    <t>Alternative der Alternative (ggf. Termin/Untergruppe)</t>
  </si>
  <si>
    <t>Es ist nicht ratsam, keine Alternativen anzugeben!</t>
  </si>
  <si>
    <t>modul</t>
  </si>
  <si>
    <t>wahl1</t>
  </si>
  <si>
    <t>wahl2</t>
  </si>
  <si>
    <t>wahl3</t>
  </si>
  <si>
    <t>begründungen</t>
  </si>
  <si>
    <t>Unterschrift:</t>
  </si>
  <si>
    <t>Das Vorziehen für den Master führt zu keinem Beleganspruch, mein Antrag wird daher nur bei freien Kapazitäten bearbeitet. Ggf. nutze ich das Nachrückverfahren in der ersten Sitzung.</t>
  </si>
  <si>
    <t>1000 'Sportpraxis'</t>
  </si>
  <si>
    <t>Mustermensch, Kim</t>
  </si>
  <si>
    <t xml:space="preserve"> Modulzuordnung fehlt!</t>
  </si>
  <si>
    <t xml:space="preserve"> Nur Alternativen angegeben!</t>
  </si>
  <si>
    <t xml:space="preserve"> Alternative gleich der Erstwahl!</t>
  </si>
  <si>
    <t>modul fehlt</t>
  </si>
  <si>
    <t xml:space="preserve"> Die Begründung passt nicht zum ausgewählten Studiengang!</t>
  </si>
  <si>
    <t>nur alternativ</t>
  </si>
  <si>
    <t>doppelt</t>
  </si>
  <si>
    <t>VP "Beispielanträge" (Gruppe 1, Mo 8-10)</t>
  </si>
  <si>
    <t xml:space="preserve"> Name fehlt!</t>
  </si>
  <si>
    <t xml:space="preserve"> Matrikelnummer fehlt!</t>
  </si>
  <si>
    <t xml:space="preserve"> Studiengang fehlt!</t>
  </si>
  <si>
    <t xml:space="preserve"> Keine Begründung angekreuzt.</t>
  </si>
  <si>
    <t xml:space="preserve"> Zuviele Begründungen angekreuzt!</t>
  </si>
  <si>
    <t>VP "Beispielanträge" (Gruppe 3, Di 14-16)</t>
  </si>
  <si>
    <t>Aus meinem Antrag erwächst nicht automatisch ein Veranstaltungsplatz.</t>
  </si>
  <si>
    <t>Die Wunschteilnahme wird nur bei freier Kapazität nach der Problemsprechstunde bearbeitet - ich stehe (wenn überhaupt) erst dann auf der Online-PDF-Liste. Ggf. nutze ich das Nachrückverfahren in der ersten Sitzung.</t>
  </si>
  <si>
    <t>im</t>
  </si>
  <si>
    <t>Fachsemester:</t>
  </si>
  <si>
    <t xml:space="preserve"> Fachsemester fehlt!</t>
  </si>
  <si>
    <t xml:space="preserve"> Regelfall Vorziehen für Master: 5./6. Fachsemester!</t>
  </si>
  <si>
    <t>FüBA 1</t>
  </si>
  <si>
    <t>10000 Basismodul</t>
  </si>
  <si>
    <t>10300 Vertiefung erz.-, soz.- u. gesellschaftswiss. Sporttheorie</t>
  </si>
  <si>
    <t>10400 Vertiefung Naturwiss. Sporttheorie</t>
  </si>
  <si>
    <t>10500 Wahlvertiefung Sporttheorie</t>
  </si>
  <si>
    <t>10600 Projektmodul</t>
  </si>
  <si>
    <t>11100 Fachdidaktik</t>
  </si>
  <si>
    <t>11200 Sport in außerschulischen Einrichtungen</t>
  </si>
  <si>
    <t>11300 Schwerpunktmodul</t>
  </si>
  <si>
    <t>11400 Wahlmodul</t>
  </si>
  <si>
    <t>11500 Heterogenität im Schulsport</t>
  </si>
  <si>
    <t>11700 Vorbereitung/Auswertung Fachpraktikum</t>
  </si>
  <si>
    <t>11800 Forschendes Lernen</t>
  </si>
  <si>
    <t>12000 Basismodul TE</t>
  </si>
  <si>
    <t>12100 Vertiefung geistes- und naturwiss. Sporttheorie</t>
  </si>
  <si>
    <t>12400 Projektmodul TE</t>
  </si>
  <si>
    <t>12500 Fachpraktikum LBS</t>
  </si>
  <si>
    <t>12600 Heterogenität im Schulsport So</t>
  </si>
  <si>
    <t>12700 Fachdidaktik So</t>
  </si>
  <si>
    <t>13100 Wahlvertiefung Sporttheorie</t>
  </si>
  <si>
    <t>13300 Fachpraktikum LSo</t>
  </si>
  <si>
    <t xml:space="preserve"> ich Zulassungsauflagen erfüllen muss.</t>
  </si>
  <si>
    <t>Ich beantrage einen Platz in den unten aufgeführten Veranstaltungen, weil:</t>
  </si>
  <si>
    <t>ich nur auf Wunsch teilnehmen will (um die Prüfung zu wiederholen oder "einfach so").</t>
  </si>
  <si>
    <t>mein Studiengang nicht am Online-Belegverfahren teilnimmt (Quereinsteigende, Gast- oder Erasmusstudierende).</t>
  </si>
  <si>
    <t>Zugelassene Plätze muss ich in der ersten Sitzung durch persönliche Anwesenheit bestätigen, sonst werden sie an Nachrückende vergeben.</t>
  </si>
  <si>
    <t>(E-Mail bis</t>
  </si>
  <si>
    <t>Diesen Antrag bitte am Computer ausfüllen, ausdrucken und unterschreiben. 
Dann einen Scan oder ein Foto des unterschriebenen Antrags per E-Mail fristgerecht an sekretariat@sportwiss.uni-hannover.de schicken.
Nur fristgerecht gemailte Anträge werden bearbeitet!</t>
  </si>
  <si>
    <t>WENN(ODER(LINKS(G$5;2)="Fü";UND(LINKS(G$5;3)="MLG";$M$8=WAHR);UND(G$5="MSw";$M$8=WAHR));AB$3:AB$12;WENN(LINKS(G$5;3)="MLG";AC$3:AC$10;WENN(G$5="BTE";AD$3:AD$6;WENN(G$5="BSo";AF$3:AF$7;WENN(G$5="MLBS";AE$3:AE$8;WENN(G$5="MLSo";AG$3:AG$6;LEER))))))</t>
  </si>
  <si>
    <t>Sommersemester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</si>
</sst>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sz val="16"/>
      <name val="Arial"/>
    </font>
    <font>
      <b/>
      <sz val="16"/>
      <name val="Arial"/>
    </font>
    <font>
      <sz val="14"/>
      <name val="Arial"/>
    </font>
    <font>
      <sz val="11"/>
      <color indexed="18"/>
      <name val="Arial"/>
    </font>
    <font>
      <sz val="10"/>
      <color indexed="18"/>
      <name val="Arial"/>
    </font>
    <font>
      <b/>
      <sz val="13"/>
      <name val="Arial"/>
    </font>
    <font>
      <sz val="13"/>
      <color indexed="18"/>
      <name val="Arial"/>
    </font>
    <font>
      <b/>
      <sz val="13"/>
      <name val="Arial"/>
      <family val="2"/>
    </font>
    <font>
      <b/>
      <i/>
      <sz val="16"/>
      <color indexed="10"/>
      <name val="Arial"/>
      <family val="2"/>
    </font>
    <font>
      <sz val="13"/>
      <color indexed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52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/>
    <xf numFmtId="0" fontId="12" fillId="0" borderId="1" xfId="0" applyFont="1" applyBorder="1" applyAlignment="1">
      <alignment horizontal="right"/>
    </xf>
    <xf numFmtId="0" fontId="4" fillId="0" borderId="1" xfId="0" applyFont="1" applyBorder="1"/>
    <xf numFmtId="0" fontId="7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/>
    <xf numFmtId="0" fontId="1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left"/>
    </xf>
    <xf numFmtId="14" fontId="1" fillId="0" borderId="2" xfId="0" applyNumberFormat="1" applyFont="1" applyFill="1" applyBorder="1" applyAlignment="1">
      <alignment horizontal="left"/>
    </xf>
    <xf numFmtId="0" fontId="5" fillId="0" borderId="2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0" fontId="13" fillId="2" borderId="7" xfId="0" applyFont="1" applyFill="1" applyBorder="1" applyAlignment="1">
      <alignment vertical="center" textRotation="180" wrapText="1"/>
    </xf>
    <xf numFmtId="0" fontId="2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5" fillId="0" borderId="3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1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quotePrefix="1" applyFont="1" applyBorder="1"/>
    <xf numFmtId="0" fontId="17" fillId="0" borderId="0" xfId="0" applyFont="1"/>
    <xf numFmtId="0" fontId="8" fillId="0" borderId="5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4" fillId="0" borderId="4" xfId="0" applyFont="1" applyBorder="1" applyAlignment="1">
      <alignment horizontal="center" vertical="center" textRotation="180" wrapText="1"/>
    </xf>
    <xf numFmtId="0" fontId="14" fillId="0" borderId="27" xfId="0" applyFont="1" applyBorder="1" applyAlignment="1">
      <alignment horizontal="center" vertical="center" textRotation="180" wrapText="1"/>
    </xf>
    <xf numFmtId="0" fontId="14" fillId="0" borderId="5" xfId="0" applyFont="1" applyBorder="1" applyAlignment="1">
      <alignment horizontal="center" vertical="center" textRotation="180" wrapText="1"/>
    </xf>
    <xf numFmtId="0" fontId="13" fillId="2" borderId="8" xfId="0" applyFont="1" applyFill="1" applyBorder="1" applyAlignment="1">
      <alignment horizontal="center" vertical="center" textRotation="180" wrapText="1"/>
    </xf>
    <xf numFmtId="0" fontId="13" fillId="2" borderId="28" xfId="0" applyFont="1" applyFill="1" applyBorder="1" applyAlignment="1">
      <alignment horizontal="center" vertical="center" textRotation="180" wrapText="1"/>
    </xf>
    <xf numFmtId="0" fontId="4" fillId="0" borderId="29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1">
    <dxf>
      <font>
        <condense val="0"/>
        <extend val="0"/>
        <color indexed="18"/>
      </font>
      <fill>
        <patternFill patternType="darkGray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0625">
          <fgColor indexed="5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8"/>
      </font>
      <fill>
        <patternFill patternType="darkGray">
          <fgColor indexed="10"/>
          <bgColor indexed="65"/>
        </patternFill>
      </fill>
    </dxf>
    <dxf>
      <font>
        <condense val="0"/>
        <extend val="0"/>
        <color indexed="18"/>
      </font>
      <fill>
        <patternFill patternType="darkGray">
          <fgColor indexed="10"/>
          <bgColor indexed="65"/>
        </patternFill>
      </fill>
    </dxf>
    <dxf>
      <font>
        <condense val="0"/>
        <extend val="0"/>
        <color indexed="18"/>
      </font>
      <fill>
        <patternFill patternType="darkGray">
          <fgColor indexed="10"/>
          <bgColor indexed="65"/>
        </patternFill>
      </fill>
    </dxf>
    <dxf>
      <font>
        <condense val="0"/>
        <extend val="0"/>
        <color indexed="18"/>
      </font>
      <fill>
        <patternFill patternType="darkGray">
          <fgColor indexed="10"/>
        </patternFill>
      </fill>
    </dxf>
    <dxf>
      <font>
        <condense val="0"/>
        <extend val="0"/>
        <color indexed="18"/>
      </font>
      <fill>
        <patternFill patternType="darkGray">
          <fgColor indexed="10"/>
        </patternFill>
      </fill>
    </dxf>
    <dxf>
      <font>
        <condense val="0"/>
        <extend val="0"/>
        <color indexed="18"/>
      </font>
      <fill>
        <patternFill patternType="darkGray">
          <fgColor indexed="10"/>
        </patternFill>
      </fill>
    </dxf>
    <dxf>
      <fill>
        <patternFill patternType="gray0625">
          <f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8" lockText="1"/>
</file>

<file path=xl/ctrlProps/ctrlProp2.xml><?xml version="1.0" encoding="utf-8"?>
<formControlPr xmlns="http://schemas.microsoft.com/office/spreadsheetml/2009/9/main" objectType="CheckBox" fmlaLink="$M$9" lockText="1"/>
</file>

<file path=xl/ctrlProps/ctrlProp3.xml><?xml version="1.0" encoding="utf-8"?>
<formControlPr xmlns="http://schemas.microsoft.com/office/spreadsheetml/2009/9/main" objectType="CheckBox" fmlaLink="$M$11" lockText="1"/>
</file>

<file path=xl/ctrlProps/ctrlProp4.xml><?xml version="1.0" encoding="utf-8"?>
<formControlPr xmlns="http://schemas.microsoft.com/office/spreadsheetml/2009/9/main" objectType="CheckBox" fmlaLink="$M$10" lockText="1"/>
</file>

<file path=xl/ctrlProps/ctrlProp5.xml><?xml version="1.0" encoding="utf-8"?>
<formControlPr xmlns="http://schemas.microsoft.com/office/spreadsheetml/2009/9/main" objectType="CheckBox" fmlaLink="$M$1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1</xdr:row>
      <xdr:rowOff>0</xdr:rowOff>
    </xdr:from>
    <xdr:to>
      <xdr:col>2</xdr:col>
      <xdr:colOff>647700</xdr:colOff>
      <xdr:row>3</xdr:row>
      <xdr:rowOff>133350</xdr:rowOff>
    </xdr:to>
    <xdr:pic>
      <xdr:nvPicPr>
        <xdr:cNvPr id="1202" name="Picture 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1450"/>
          <a:ext cx="1571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7</xdr:row>
          <xdr:rowOff>28575</xdr:rowOff>
        </xdr:from>
        <xdr:to>
          <xdr:col>2</xdr:col>
          <xdr:colOff>47625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8</xdr:row>
          <xdr:rowOff>9525</xdr:rowOff>
        </xdr:from>
        <xdr:to>
          <xdr:col>2</xdr:col>
          <xdr:colOff>47625</xdr:colOff>
          <xdr:row>8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10</xdr:row>
          <xdr:rowOff>9525</xdr:rowOff>
        </xdr:from>
        <xdr:to>
          <xdr:col>2</xdr:col>
          <xdr:colOff>47625</xdr:colOff>
          <xdr:row>10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323850</xdr:colOff>
      <xdr:row>27</xdr:row>
      <xdr:rowOff>57150</xdr:rowOff>
    </xdr:from>
    <xdr:to>
      <xdr:col>9</xdr:col>
      <xdr:colOff>2826</xdr:colOff>
      <xdr:row>42</xdr:row>
      <xdr:rowOff>158771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1019175" y="8077200"/>
          <a:ext cx="8201025" cy="3028950"/>
        </a:xfrm>
        <a:prstGeom prst="irregularSeal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Bitte nur diesen (am Rechner ausgefüllten Antrag verwenden! 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Die zugehörige Excel-Datei ist über die Institutshomepage 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Symbol"/>
            </a:rPr>
            <a:t>®</a:t>
          </a: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Lehre und Studium </a:t>
          </a:r>
          <a:r>
            <a:rPr lang="de-DE" sz="1100" b="1" i="0" u="none" strike="noStrike" baseline="0">
              <a:solidFill>
                <a:srgbClr val="000000"/>
              </a:solidFill>
              <a:latin typeface="Symbol"/>
              <a:cs typeface="Arial"/>
            </a:rPr>
            <a:t>®</a:t>
          </a: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Belegverfahren (http://www.sportwiss.uni-hannover.de/belegverfahren_sw.html) erhältlich.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9</xdr:row>
          <xdr:rowOff>0</xdr:rowOff>
        </xdr:from>
        <xdr:to>
          <xdr:col>2</xdr:col>
          <xdr:colOff>47625</xdr:colOff>
          <xdr:row>9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9</xdr:row>
          <xdr:rowOff>9525</xdr:rowOff>
        </xdr:from>
        <xdr:to>
          <xdr:col>2</xdr:col>
          <xdr:colOff>57150</xdr:colOff>
          <xdr:row>9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CE334"/>
  <sheetViews>
    <sheetView tabSelected="1" zoomScale="90" zoomScaleNormal="95" workbookViewId="0">
      <selection activeCell="E3" sqref="E3:F3"/>
    </sheetView>
  </sheetViews>
  <sheetFormatPr baseColWidth="10" defaultRowHeight="12.75" x14ac:dyDescent="0.2"/>
  <cols>
    <col min="1" max="1" width="2.5703125" style="1" customWidth="1"/>
    <col min="2" max="2" width="13.5703125" style="1" customWidth="1"/>
    <col min="3" max="3" width="26.5703125" style="1" customWidth="1"/>
    <col min="4" max="4" width="18.7109375" style="1" customWidth="1"/>
    <col min="5" max="6" width="20.7109375" style="1" customWidth="1"/>
    <col min="7" max="7" width="18.7109375" style="1" customWidth="1"/>
    <col min="8" max="8" width="30.7109375" style="1" customWidth="1"/>
    <col min="9" max="9" width="8.7109375" style="1" customWidth="1"/>
    <col min="10" max="10" width="11.42578125" style="1"/>
    <col min="11" max="11" width="4.28515625" style="1" customWidth="1"/>
    <col min="12" max="19" width="11.42578125" style="1" hidden="1" customWidth="1"/>
    <col min="20" max="20" width="11.42578125" style="1" customWidth="1"/>
    <col min="21" max="26" width="11.42578125" style="1"/>
    <col min="27" max="27" width="10.85546875" customWidth="1"/>
    <col min="28" max="28" width="89.85546875" style="10" hidden="1" customWidth="1"/>
    <col min="29" max="30" width="75.85546875" style="10" hidden="1" customWidth="1"/>
    <col min="31" max="31" width="61.140625" style="10" hidden="1" customWidth="1"/>
    <col min="32" max="32" width="78.7109375" style="6" hidden="1" customWidth="1"/>
    <col min="33" max="33" width="68.42578125" style="6" hidden="1" customWidth="1"/>
    <col min="34" max="34" width="152" style="6" hidden="1" customWidth="1"/>
    <col min="35" max="35" width="11.42578125" style="6"/>
    <col min="36" max="16384" width="11.42578125" style="1"/>
  </cols>
  <sheetData>
    <row r="1" spans="1:83" ht="13.5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5"/>
      <c r="AC1" s="25"/>
      <c r="AD1" s="30"/>
      <c r="AE1" s="25"/>
      <c r="AI1" s="44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</row>
    <row r="2" spans="1:83" s="3" customFormat="1" ht="20.25" x14ac:dyDescent="0.2">
      <c r="A2" s="12"/>
      <c r="B2" s="12"/>
      <c r="C2" s="51"/>
      <c r="E2" s="12"/>
      <c r="F2" s="53" t="s">
        <v>7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35"/>
      <c r="AB2" s="28" t="s">
        <v>3</v>
      </c>
      <c r="AC2" s="25" t="s">
        <v>10</v>
      </c>
      <c r="AD2" s="31" t="s">
        <v>5</v>
      </c>
      <c r="AE2" s="27" t="s">
        <v>6</v>
      </c>
      <c r="AF2" s="6" t="s">
        <v>4</v>
      </c>
      <c r="AG2" s="6" t="s">
        <v>11</v>
      </c>
      <c r="AH2" s="7" t="s">
        <v>12</v>
      </c>
      <c r="AI2" s="45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</row>
    <row r="3" spans="1:83" s="4" customFormat="1" ht="20.25" x14ac:dyDescent="0.2">
      <c r="A3" s="22"/>
      <c r="B3" s="22"/>
      <c r="D3" s="52" t="s">
        <v>42</v>
      </c>
      <c r="E3" s="89" t="s">
        <v>75</v>
      </c>
      <c r="F3" s="89"/>
      <c r="G3" s="1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8" t="s">
        <v>24</v>
      </c>
      <c r="AC3" s="28" t="s">
        <v>24</v>
      </c>
      <c r="AD3" s="32" t="s">
        <v>24</v>
      </c>
      <c r="AE3" s="28" t="s">
        <v>24</v>
      </c>
      <c r="AF3" s="11" t="s">
        <v>24</v>
      </c>
      <c r="AG3" s="11" t="s">
        <v>24</v>
      </c>
      <c r="AH3" s="6"/>
      <c r="AI3" s="44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</row>
    <row r="4" spans="1:83" s="3" customFormat="1" ht="21.7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6"/>
      <c r="AB4" s="28" t="s">
        <v>47</v>
      </c>
      <c r="AC4" s="28" t="s">
        <v>48</v>
      </c>
      <c r="AD4" s="31" t="s">
        <v>59</v>
      </c>
      <c r="AE4" s="28" t="s">
        <v>61</v>
      </c>
      <c r="AF4" s="6" t="s">
        <v>63</v>
      </c>
      <c r="AG4" s="6" t="s">
        <v>65</v>
      </c>
      <c r="AH4" s="8"/>
      <c r="AI4" s="46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</row>
    <row r="5" spans="1:83" s="5" customFormat="1" ht="21" customHeight="1" x14ac:dyDescent="0.2">
      <c r="A5" s="13"/>
      <c r="B5" s="14" t="s">
        <v>0</v>
      </c>
      <c r="C5" s="41" t="s">
        <v>25</v>
      </c>
      <c r="D5" s="14" t="s">
        <v>1</v>
      </c>
      <c r="E5" s="41">
        <v>999999</v>
      </c>
      <c r="F5" s="14" t="s">
        <v>2</v>
      </c>
      <c r="G5" s="41" t="s">
        <v>46</v>
      </c>
      <c r="H5" s="14" t="s">
        <v>43</v>
      </c>
      <c r="I5" s="55">
        <v>1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3"/>
      <c r="AB5" s="28" t="s">
        <v>48</v>
      </c>
      <c r="AC5" s="29" t="s">
        <v>49</v>
      </c>
      <c r="AD5" s="33" t="s">
        <v>60</v>
      </c>
      <c r="AE5" s="28" t="s">
        <v>62</v>
      </c>
      <c r="AF5" s="6" t="s">
        <v>64</v>
      </c>
      <c r="AG5" s="6" t="s">
        <v>66</v>
      </c>
      <c r="AH5" s="57" t="s">
        <v>74</v>
      </c>
      <c r="AI5" s="44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</row>
    <row r="6" spans="1:83" s="5" customFormat="1" ht="15" x14ac:dyDescent="0.2">
      <c r="A6" s="13"/>
      <c r="B6" s="13"/>
      <c r="C6" s="40"/>
      <c r="D6" s="13"/>
      <c r="E6" s="13"/>
      <c r="F6" s="54"/>
      <c r="G6" s="13"/>
      <c r="H6" s="13"/>
      <c r="I6" s="40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23"/>
      <c r="AB6" s="29" t="s">
        <v>49</v>
      </c>
      <c r="AC6" s="28" t="s">
        <v>50</v>
      </c>
      <c r="AD6" s="32" t="s">
        <v>52</v>
      </c>
      <c r="AE6" s="28"/>
      <c r="AF6" s="6"/>
      <c r="AG6" s="6"/>
      <c r="AH6" s="6"/>
      <c r="AI6" s="44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</row>
    <row r="7" spans="1:83" s="5" customFormat="1" ht="20.100000000000001" customHeight="1" x14ac:dyDescent="0.2">
      <c r="A7" s="13"/>
      <c r="B7" s="13" t="s">
        <v>68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5" t="s">
        <v>21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23"/>
      <c r="AB7" s="28" t="s">
        <v>50</v>
      </c>
      <c r="AC7" s="28" t="s">
        <v>56</v>
      </c>
      <c r="AD7" s="32"/>
      <c r="AE7" s="28"/>
      <c r="AF7" s="6"/>
      <c r="AG7" s="6"/>
      <c r="AH7" s="6"/>
      <c r="AI7" s="44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</row>
    <row r="8" spans="1:83" s="5" customFormat="1" ht="20.100000000000001" customHeight="1" x14ac:dyDescent="0.2">
      <c r="A8" s="13"/>
      <c r="B8" s="48"/>
      <c r="C8" s="13" t="s">
        <v>67</v>
      </c>
      <c r="D8" s="13"/>
      <c r="E8" s="13"/>
      <c r="F8" s="13"/>
      <c r="G8" s="13"/>
      <c r="H8" s="13"/>
      <c r="I8" s="13"/>
      <c r="J8" s="13"/>
      <c r="K8" s="13"/>
      <c r="L8" s="13"/>
      <c r="M8" s="47" t="b">
        <v>0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23"/>
      <c r="AB8" s="28" t="s">
        <v>51</v>
      </c>
      <c r="AC8" s="28" t="s">
        <v>57</v>
      </c>
      <c r="AD8" s="30"/>
      <c r="AE8" s="28"/>
      <c r="AF8" s="6"/>
      <c r="AG8" s="6"/>
      <c r="AH8" s="6"/>
      <c r="AI8" s="44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</row>
    <row r="9" spans="1:83" s="5" customFormat="1" ht="20.100000000000001" customHeight="1" x14ac:dyDescent="0.2">
      <c r="A9" s="13"/>
      <c r="B9" s="48"/>
      <c r="C9" s="13" t="s">
        <v>70</v>
      </c>
      <c r="D9" s="13"/>
      <c r="E9" s="13"/>
      <c r="F9" s="13"/>
      <c r="G9" s="13"/>
      <c r="H9" s="13"/>
      <c r="I9" s="13"/>
      <c r="J9" s="13"/>
      <c r="K9" s="13"/>
      <c r="L9" s="13"/>
      <c r="M9" s="47" t="b">
        <v>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23"/>
      <c r="AB9" s="28" t="s">
        <v>52</v>
      </c>
      <c r="AC9" s="28" t="s">
        <v>58</v>
      </c>
      <c r="AD9" s="30"/>
      <c r="AE9" s="25"/>
      <c r="AF9" s="6"/>
      <c r="AG9" s="6"/>
      <c r="AH9" s="6"/>
      <c r="AI9" s="44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</row>
    <row r="10" spans="1:83" s="5" customFormat="1" ht="20.100000000000001" customHeight="1" x14ac:dyDescent="0.2">
      <c r="A10" s="13"/>
      <c r="B10" s="48"/>
      <c r="C10" s="13" t="s">
        <v>8</v>
      </c>
      <c r="D10" s="13"/>
      <c r="E10" s="13"/>
      <c r="F10" s="13"/>
      <c r="G10" s="13"/>
      <c r="H10" s="13"/>
      <c r="I10" s="13"/>
      <c r="J10" s="50"/>
      <c r="K10" s="38"/>
      <c r="L10" s="13"/>
      <c r="M10" s="47" t="b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3"/>
      <c r="AB10" s="28" t="s">
        <v>53</v>
      </c>
      <c r="AC10" s="28"/>
      <c r="AD10" s="30"/>
      <c r="AE10" s="25"/>
      <c r="AF10" s="6"/>
      <c r="AG10" s="6"/>
      <c r="AH10" s="6"/>
      <c r="AI10" s="44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</row>
    <row r="11" spans="1:83" s="5" customFormat="1" ht="20.100000000000001" customHeight="1" x14ac:dyDescent="0.2">
      <c r="A11" s="13"/>
      <c r="B11" s="48"/>
      <c r="C11" s="13" t="s">
        <v>69</v>
      </c>
      <c r="D11" s="13"/>
      <c r="E11" s="13"/>
      <c r="F11" s="13"/>
      <c r="G11" s="13"/>
      <c r="H11" s="13"/>
      <c r="I11" s="13"/>
      <c r="J11" s="86" t="str">
        <f>CONCATENATE(M20,M21,M22,M23,M24,M25,M26,M27,M28,M29,M30,M31)</f>
        <v xml:space="preserve"> Keine Begründung angekreuzt.</v>
      </c>
      <c r="K11" s="83" t="s">
        <v>16</v>
      </c>
      <c r="L11" s="13"/>
      <c r="M11" s="47" t="b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3"/>
      <c r="AB11" s="28" t="s">
        <v>54</v>
      </c>
      <c r="AD11" s="30"/>
      <c r="AE11" s="25"/>
      <c r="AF11" s="6"/>
      <c r="AG11" s="6"/>
      <c r="AH11" s="6"/>
      <c r="AI11" s="44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</row>
    <row r="12" spans="1:83" s="5" customFormat="1" ht="15.75" thickBot="1" x14ac:dyDescent="0.25">
      <c r="A12" s="13"/>
      <c r="B12" s="38"/>
      <c r="C12" s="38"/>
      <c r="D12" s="38"/>
      <c r="E12" s="38"/>
      <c r="F12" s="38"/>
      <c r="G12" s="38"/>
      <c r="H12" s="38"/>
      <c r="I12" s="38"/>
      <c r="J12" s="87"/>
      <c r="K12" s="8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3"/>
      <c r="AB12" s="28" t="s">
        <v>55</v>
      </c>
      <c r="AC12" s="25"/>
      <c r="AD12" s="30"/>
      <c r="AE12" s="25"/>
      <c r="AF12" s="6"/>
      <c r="AG12" s="6"/>
      <c r="AH12" s="6"/>
      <c r="AI12" s="44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</row>
    <row r="13" spans="1:83" s="2" customFormat="1" ht="51" customHeight="1" thickBot="1" x14ac:dyDescent="0.25">
      <c r="A13" s="37"/>
      <c r="B13" s="88" t="s">
        <v>9</v>
      </c>
      <c r="C13" s="75"/>
      <c r="D13" s="75" t="s">
        <v>13</v>
      </c>
      <c r="E13" s="75"/>
      <c r="F13" s="75" t="s">
        <v>14</v>
      </c>
      <c r="G13" s="75"/>
      <c r="H13" s="75" t="s">
        <v>15</v>
      </c>
      <c r="I13" s="76"/>
      <c r="J13" s="87"/>
      <c r="K13" s="84"/>
      <c r="L13" s="16"/>
      <c r="M13" s="15" t="s">
        <v>17</v>
      </c>
      <c r="N13" s="15" t="s">
        <v>18</v>
      </c>
      <c r="O13" s="15" t="s">
        <v>19</v>
      </c>
      <c r="P13" s="15" t="s">
        <v>20</v>
      </c>
      <c r="Q13" s="17" t="s">
        <v>29</v>
      </c>
      <c r="R13" s="17" t="s">
        <v>31</v>
      </c>
      <c r="S13" s="17" t="s">
        <v>32</v>
      </c>
      <c r="T13" s="16"/>
      <c r="U13" s="16"/>
      <c r="V13" s="16"/>
      <c r="W13" s="16"/>
      <c r="X13" s="16"/>
      <c r="Y13" s="16"/>
      <c r="Z13" s="16"/>
      <c r="AA13" s="23"/>
      <c r="AB13" s="28"/>
      <c r="AC13" s="25"/>
      <c r="AD13" s="30"/>
      <c r="AE13" s="25"/>
      <c r="AF13" s="6"/>
      <c r="AG13" s="6"/>
      <c r="AH13" s="6"/>
      <c r="AI13" s="44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</row>
    <row r="14" spans="1:83" s="2" customFormat="1" ht="44.1" customHeight="1" x14ac:dyDescent="0.2">
      <c r="A14" s="37"/>
      <c r="B14" s="77" t="s">
        <v>48</v>
      </c>
      <c r="C14" s="78"/>
      <c r="D14" s="78" t="s">
        <v>33</v>
      </c>
      <c r="E14" s="78"/>
      <c r="F14" s="78" t="s">
        <v>39</v>
      </c>
      <c r="G14" s="78"/>
      <c r="H14" s="78"/>
      <c r="I14" s="79"/>
      <c r="J14" s="87"/>
      <c r="K14" s="84"/>
      <c r="L14" s="16"/>
      <c r="M14" s="18">
        <f>IF(ISBLANK(B14),0,1)</f>
        <v>1</v>
      </c>
      <c r="N14" s="18">
        <f>IF(ISBLANK(D14),0,1)</f>
        <v>1</v>
      </c>
      <c r="O14" s="18">
        <f>IF(ISBLANK(F14),0,1)</f>
        <v>1</v>
      </c>
      <c r="P14" s="18">
        <f>IF(ISBLANK(H14),0,1)</f>
        <v>0</v>
      </c>
      <c r="Q14" s="18">
        <f>IF(AND(M14=0,SUM(N14:P14)&gt;0),1,0)</f>
        <v>0</v>
      </c>
      <c r="R14" s="18">
        <f>IF(AND(N14=0,SUM(O14:P14)&gt;0),1,0)</f>
        <v>0</v>
      </c>
      <c r="S14" s="18">
        <f>IF(N14=0,0,IF(OR(D14=F14,D14=H14),1,0))</f>
        <v>0</v>
      </c>
      <c r="T14" s="16"/>
      <c r="U14" s="16"/>
      <c r="V14" s="16"/>
      <c r="W14" s="16"/>
      <c r="X14" s="16"/>
      <c r="Y14" s="16"/>
      <c r="Z14" s="16"/>
      <c r="AA14" s="23"/>
      <c r="AC14" s="25"/>
      <c r="AD14" s="30"/>
      <c r="AE14" s="25"/>
      <c r="AF14" s="6"/>
      <c r="AG14" s="6"/>
      <c r="AH14" s="6"/>
      <c r="AI14" s="44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</row>
    <row r="15" spans="1:83" s="2" customFormat="1" ht="44.1" customHeight="1" x14ac:dyDescent="0.2">
      <c r="A15" s="37"/>
      <c r="B15" s="61"/>
      <c r="C15" s="62"/>
      <c r="D15" s="59"/>
      <c r="E15" s="63"/>
      <c r="F15" s="59"/>
      <c r="G15" s="63"/>
      <c r="H15" s="59"/>
      <c r="I15" s="60"/>
      <c r="J15" s="87"/>
      <c r="K15" s="84"/>
      <c r="L15" s="16"/>
      <c r="M15" s="18">
        <f>IF(ISBLANK(B15),0,1)</f>
        <v>0</v>
      </c>
      <c r="N15" s="18">
        <f>IF(ISBLANK(D15),0,1)</f>
        <v>0</v>
      </c>
      <c r="O15" s="18">
        <f>IF(ISBLANK(F15),0,1)</f>
        <v>0</v>
      </c>
      <c r="P15" s="18">
        <f>IF(ISBLANK(H15),0,1)</f>
        <v>0</v>
      </c>
      <c r="Q15" s="18">
        <f>IF(AND(M15=0,SUM(N15:P15)&gt;0),1,0)</f>
        <v>0</v>
      </c>
      <c r="R15" s="18">
        <f>IF(AND(N15=0,SUM(O15:P15)&gt;0),1,0)</f>
        <v>0</v>
      </c>
      <c r="S15" s="18">
        <f>IF(N15=0,0,IF(OR(D15=F15,D15=H15),1,0))</f>
        <v>0</v>
      </c>
      <c r="T15" s="16"/>
      <c r="U15" s="16"/>
      <c r="V15" s="16"/>
      <c r="W15" s="16"/>
      <c r="X15" s="16"/>
      <c r="Y15" s="16"/>
      <c r="Z15" s="16"/>
      <c r="AA15" s="23"/>
      <c r="AC15" s="25"/>
      <c r="AD15" s="30"/>
      <c r="AE15" s="25"/>
      <c r="AF15" s="6"/>
      <c r="AG15" s="6"/>
      <c r="AH15" s="6"/>
      <c r="AI15" s="44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</row>
    <row r="16" spans="1:83" s="2" customFormat="1" ht="44.1" customHeight="1" x14ac:dyDescent="0.2">
      <c r="A16" s="37"/>
      <c r="B16" s="61"/>
      <c r="C16" s="62"/>
      <c r="D16" s="59"/>
      <c r="E16" s="63"/>
      <c r="F16" s="59"/>
      <c r="G16" s="63"/>
      <c r="H16" s="59"/>
      <c r="I16" s="60"/>
      <c r="J16" s="87"/>
      <c r="K16" s="84"/>
      <c r="L16" s="16"/>
      <c r="M16" s="18">
        <f>IF(ISBLANK(B16),0,1)</f>
        <v>0</v>
      </c>
      <c r="N16" s="18">
        <f>IF(ISBLANK(D16),0,1)</f>
        <v>0</v>
      </c>
      <c r="O16" s="18">
        <f>IF(ISBLANK(F16),0,1)</f>
        <v>0</v>
      </c>
      <c r="P16" s="18">
        <f>IF(ISBLANK(H16),0,1)</f>
        <v>0</v>
      </c>
      <c r="Q16" s="18">
        <f>IF(AND(M16=0,SUM(N16:P16)&gt;0),1,0)</f>
        <v>0</v>
      </c>
      <c r="R16" s="18">
        <f>IF(AND(N16=0,SUM(O16:P16)&gt;0),1,0)</f>
        <v>0</v>
      </c>
      <c r="S16" s="18">
        <f>IF(N16=0,0,IF(OR(D16=F16,D16=H16),1,0))</f>
        <v>0</v>
      </c>
      <c r="T16" s="16"/>
      <c r="U16" s="16"/>
      <c r="V16" s="16"/>
      <c r="W16" s="16"/>
      <c r="X16" s="16"/>
      <c r="Y16" s="16"/>
      <c r="Z16" s="16"/>
      <c r="AA16" s="23"/>
      <c r="AC16" s="25"/>
      <c r="AD16" s="30"/>
      <c r="AE16" s="25"/>
      <c r="AF16" s="6"/>
      <c r="AG16" s="6"/>
      <c r="AH16" s="6"/>
      <c r="AI16" s="44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</row>
    <row r="17" spans="1:83" s="2" customFormat="1" ht="44.1" customHeight="1" x14ac:dyDescent="0.2">
      <c r="A17" s="37"/>
      <c r="B17" s="61"/>
      <c r="C17" s="62"/>
      <c r="D17" s="59"/>
      <c r="E17" s="63"/>
      <c r="F17" s="59"/>
      <c r="G17" s="63"/>
      <c r="H17" s="59"/>
      <c r="I17" s="60"/>
      <c r="J17" s="87"/>
      <c r="K17" s="84"/>
      <c r="L17" s="16"/>
      <c r="M17" s="18">
        <f>IF(ISBLANK(B17),0,1)</f>
        <v>0</v>
      </c>
      <c r="N17" s="18">
        <f>IF(ISBLANK(D17),0,1)</f>
        <v>0</v>
      </c>
      <c r="O17" s="18">
        <f>IF(ISBLANK(F17),0,1)</f>
        <v>0</v>
      </c>
      <c r="P17" s="18">
        <f>IF(ISBLANK(H17),0,1)</f>
        <v>0</v>
      </c>
      <c r="Q17" s="18">
        <f>IF(AND(M17=0,SUM(N17:P17)&gt;0),1,0)</f>
        <v>0</v>
      </c>
      <c r="R17" s="18">
        <f>IF(AND(N17=0,SUM(O17:P17)&gt;0),1,0)</f>
        <v>0</v>
      </c>
      <c r="S17" s="18">
        <f>IF(N17=0,0,IF(OR(D17=F17,D17=H17),1,0))</f>
        <v>0</v>
      </c>
      <c r="T17" s="16"/>
      <c r="U17" s="16"/>
      <c r="V17" s="16"/>
      <c r="W17" s="16"/>
      <c r="X17" s="16"/>
      <c r="Y17" s="16"/>
      <c r="Z17" s="16"/>
      <c r="AA17" s="23"/>
      <c r="AC17" s="25"/>
      <c r="AD17" s="30"/>
      <c r="AE17" s="25"/>
      <c r="AF17" s="6"/>
      <c r="AG17" s="6"/>
      <c r="AH17" s="6"/>
      <c r="AI17" s="44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</row>
    <row r="18" spans="1:83" s="2" customFormat="1" ht="44.1" customHeight="1" thickBot="1" x14ac:dyDescent="0.25">
      <c r="A18" s="37"/>
      <c r="B18" s="64"/>
      <c r="C18" s="65"/>
      <c r="D18" s="66"/>
      <c r="E18" s="67"/>
      <c r="F18" s="66"/>
      <c r="G18" s="67"/>
      <c r="H18" s="66"/>
      <c r="I18" s="68"/>
      <c r="J18" s="87"/>
      <c r="K18" s="84"/>
      <c r="L18" s="16"/>
      <c r="M18" s="18">
        <f>IF(ISBLANK(B18),0,1)</f>
        <v>0</v>
      </c>
      <c r="N18" s="18">
        <f>IF(ISBLANK(D18),0,1)</f>
        <v>0</v>
      </c>
      <c r="O18" s="18">
        <f>IF(ISBLANK(F18),0,1)</f>
        <v>0</v>
      </c>
      <c r="P18" s="18">
        <f>IF(ISBLANK(H18),0,1)</f>
        <v>0</v>
      </c>
      <c r="Q18" s="18">
        <f>IF(AND(M18=0,SUM(N18:P18)&gt;0),1,0)</f>
        <v>0</v>
      </c>
      <c r="R18" s="18">
        <f>IF(AND(N18=0,SUM(O18:P18)&gt;0),1,0)</f>
        <v>0</v>
      </c>
      <c r="S18" s="18">
        <f>IF(N18=0,0,IF(OR(D18=F18,D18=H18),1,0))</f>
        <v>0</v>
      </c>
      <c r="T18" s="16"/>
      <c r="U18" s="16"/>
      <c r="V18" s="16"/>
      <c r="W18" s="16"/>
      <c r="X18" s="16"/>
      <c r="Y18" s="16"/>
      <c r="Z18" s="16"/>
      <c r="AA18" s="23"/>
      <c r="AB18" s="16"/>
      <c r="AC18" s="25"/>
      <c r="AD18" s="30"/>
      <c r="AE18" s="25"/>
      <c r="AF18" s="6"/>
      <c r="AG18" s="6"/>
      <c r="AH18" s="6"/>
      <c r="AI18" s="44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</row>
    <row r="19" spans="1:83" s="2" customFormat="1" ht="15" customHeight="1" x14ac:dyDescent="0.2">
      <c r="A19" s="16"/>
      <c r="B19" s="58"/>
      <c r="C19" s="58"/>
      <c r="D19" s="39"/>
      <c r="E19" s="39"/>
      <c r="F19" s="39"/>
      <c r="G19" s="39"/>
      <c r="H19" s="39"/>
      <c r="I19" s="39"/>
      <c r="J19" s="87"/>
      <c r="K19" s="84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23"/>
      <c r="AB19" s="16"/>
      <c r="AC19" s="25"/>
      <c r="AD19" s="30"/>
      <c r="AE19" s="25"/>
      <c r="AF19" s="6"/>
      <c r="AG19" s="6"/>
      <c r="AH19" s="6"/>
      <c r="AI19" s="44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</row>
    <row r="20" spans="1:83" s="2" customFormat="1" ht="15" x14ac:dyDescent="0.2">
      <c r="A20" s="16"/>
      <c r="B20" s="16" t="s">
        <v>71</v>
      </c>
      <c r="C20" s="16"/>
      <c r="D20" s="16"/>
      <c r="E20" s="16"/>
      <c r="F20" s="16"/>
      <c r="G20" s="16"/>
      <c r="H20" s="16"/>
      <c r="I20" s="16"/>
      <c r="J20" s="49"/>
      <c r="K20" s="85"/>
      <c r="L20" s="16">
        <f>IF(AND(M8=FALSE,M9=FALSE,M10=FALSE,M11=FALSE),1,0)</f>
        <v>1</v>
      </c>
      <c r="M20" s="16" t="str">
        <f t="shared" ref="M20:M31" si="0">IF(L20=1,N20,"")</f>
        <v xml:space="preserve"> Keine Begründung angekreuzt.</v>
      </c>
      <c r="N20" s="19" t="s">
        <v>37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23"/>
      <c r="AB20" s="28"/>
      <c r="AC20" s="25"/>
      <c r="AD20" s="30"/>
      <c r="AE20" s="25"/>
      <c r="AF20" s="6"/>
      <c r="AG20" s="6"/>
      <c r="AH20" s="6"/>
      <c r="AI20" s="44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</row>
    <row r="21" spans="1:83" s="2" customFormat="1" ht="15" x14ac:dyDescent="0.2">
      <c r="A21" s="16"/>
      <c r="B21" s="69" t="str">
        <f>IF(M10=TRUE,M35,IF(M11=TRUE,M36,M34))</f>
        <v>Aus meinem Antrag erwächst nicht automatisch ein Veranstaltungsplatz.</v>
      </c>
      <c r="C21" s="70"/>
      <c r="D21" s="70"/>
      <c r="E21" s="70"/>
      <c r="F21" s="70"/>
      <c r="G21" s="70"/>
      <c r="H21" s="70"/>
      <c r="I21" s="71"/>
      <c r="J21" s="16"/>
      <c r="K21" s="16"/>
      <c r="L21" s="16">
        <f>IF(COUNTIF(M8:M11,TRUE)&gt;1,1,0)</f>
        <v>0</v>
      </c>
      <c r="M21" s="16" t="str">
        <f t="shared" si="0"/>
        <v/>
      </c>
      <c r="N21" s="19" t="s">
        <v>38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23"/>
      <c r="AB21" s="28"/>
      <c r="AC21" s="25"/>
      <c r="AD21" s="30"/>
      <c r="AE21" s="25"/>
      <c r="AF21" s="6"/>
      <c r="AG21" s="6"/>
      <c r="AH21" s="6"/>
      <c r="AI21" s="44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</row>
    <row r="22" spans="1:83" s="2" customFormat="1" ht="15" x14ac:dyDescent="0.2">
      <c r="A22" s="16"/>
      <c r="B22" s="72"/>
      <c r="C22" s="73"/>
      <c r="D22" s="73"/>
      <c r="E22" s="73"/>
      <c r="F22" s="73"/>
      <c r="G22" s="73"/>
      <c r="H22" s="73"/>
      <c r="I22" s="74"/>
      <c r="J22" s="16"/>
      <c r="K22" s="16"/>
      <c r="L22" s="16">
        <f>IF(AND(OR(RIGHT(G5,4)="Zert",RIGHT(G5,4)="Quer",RIGHT(G5,6)="Sprint",G5="Erasmus",G5="BTE",G5="BSo",LEFT(G5,4)="FüBA"),M8=TRUE),1,0)</f>
        <v>0</v>
      </c>
      <c r="M22" s="16" t="str">
        <f t="shared" si="0"/>
        <v/>
      </c>
      <c r="N22" s="19" t="s">
        <v>30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23"/>
      <c r="AB22" s="28"/>
      <c r="AC22" s="25"/>
      <c r="AD22" s="30"/>
      <c r="AE22" s="25"/>
      <c r="AF22" s="6"/>
      <c r="AG22" s="6"/>
      <c r="AH22" s="6"/>
      <c r="AI22" s="44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</row>
    <row r="23" spans="1:83" s="2" customFormat="1" ht="16.5" x14ac:dyDescent="0.25">
      <c r="A23" s="16"/>
      <c r="B23" s="16"/>
      <c r="C23" s="16"/>
      <c r="D23" s="16"/>
      <c r="E23" s="16"/>
      <c r="F23" s="16"/>
      <c r="G23" s="20" t="s">
        <v>22</v>
      </c>
      <c r="H23" s="43"/>
      <c r="I23" s="43"/>
      <c r="J23" s="16"/>
      <c r="K23" s="16"/>
      <c r="L23" s="16">
        <f>IF(OR(RIGHT(G5,4)="Quer",G5="Erasmus"),0,IF(M9=TRUE,1,0))</f>
        <v>0</v>
      </c>
      <c r="M23" s="16" t="str">
        <f t="shared" si="0"/>
        <v/>
      </c>
      <c r="N23" s="19" t="s">
        <v>30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23"/>
      <c r="AB23" s="16"/>
      <c r="AC23" s="25"/>
      <c r="AD23" s="30"/>
      <c r="AE23" s="25"/>
      <c r="AF23" s="6"/>
      <c r="AG23" s="6"/>
      <c r="AH23" s="6"/>
      <c r="AI23" s="44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</row>
    <row r="24" spans="1:83" s="2" customFormat="1" ht="15" x14ac:dyDescent="0.2">
      <c r="A24" s="16"/>
      <c r="B24" s="16"/>
      <c r="C24" s="16"/>
      <c r="D24" s="16"/>
      <c r="E24" s="16"/>
      <c r="F24" s="16"/>
      <c r="G24" s="16"/>
      <c r="H24" s="42"/>
      <c r="I24" s="42"/>
      <c r="J24" s="16"/>
      <c r="K24" s="16"/>
      <c r="L24" s="16">
        <f>IF(SUM(Q14:Q18)&gt;0,1,0)</f>
        <v>0</v>
      </c>
      <c r="M24" s="16" t="str">
        <f t="shared" si="0"/>
        <v/>
      </c>
      <c r="N24" s="19" t="s">
        <v>26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23"/>
      <c r="AB24" s="25"/>
      <c r="AC24" s="25"/>
      <c r="AD24" s="30"/>
      <c r="AE24" s="25"/>
      <c r="AF24" s="6"/>
      <c r="AG24" s="6"/>
      <c r="AH24" s="6"/>
      <c r="AI24" s="44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</row>
    <row r="25" spans="1:83" s="2" customFormat="1" ht="48" customHeight="1" x14ac:dyDescent="0.25">
      <c r="A25" s="16"/>
      <c r="B25" s="80" t="s">
        <v>73</v>
      </c>
      <c r="C25" s="81"/>
      <c r="D25" s="81"/>
      <c r="E25" s="81"/>
      <c r="F25" s="81"/>
      <c r="G25" s="81"/>
      <c r="H25" s="81"/>
      <c r="I25" s="82"/>
      <c r="J25" s="16"/>
      <c r="K25" s="16"/>
      <c r="L25" s="16">
        <f>IF(SUM(R14:R18)&gt;0,1,0)</f>
        <v>0</v>
      </c>
      <c r="M25" s="16" t="str">
        <f t="shared" si="0"/>
        <v/>
      </c>
      <c r="N25" s="19" t="s">
        <v>27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23"/>
      <c r="AB25" s="25"/>
      <c r="AC25" s="25"/>
      <c r="AD25" s="30"/>
      <c r="AE25" s="25"/>
      <c r="AF25" s="6"/>
      <c r="AG25" s="6"/>
      <c r="AH25" s="6"/>
      <c r="AI25" s="44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</row>
    <row r="26" spans="1:83" s="2" customFormat="1" ht="15.75" x14ac:dyDescent="0.25">
      <c r="A26" s="16"/>
      <c r="B26" s="21" t="s">
        <v>72</v>
      </c>
      <c r="C26" s="21" t="str">
        <f>IF(RIGHT(E3,7)="2023/24","Mittwoch, 11.10.2023 um 12 Uhr)",IF(RIGHT(E3,7)="er 2024","Montag, 25.03.2024 um 12 Uhr)",IF(RIGHT(E3,7)="2024/25","Mittwoch, 16.10.2024 um 12 Uhr)",IF(RIGHT(E3,7)="er 2025","Mittwoch, 02.04.2025 um 12 Uhr)",0))))</f>
        <v>Mittwoch, 02.04.2025 um 12 Uhr)</v>
      </c>
      <c r="D26" s="16"/>
      <c r="E26" s="16"/>
      <c r="F26" s="16"/>
      <c r="G26" s="16"/>
      <c r="H26" s="16"/>
      <c r="I26" s="16"/>
      <c r="J26" s="16"/>
      <c r="K26" s="16"/>
      <c r="L26" s="16">
        <f>IF(SUM(S14:S18)&gt;0,1,0)</f>
        <v>0</v>
      </c>
      <c r="M26" s="16" t="str">
        <f t="shared" si="0"/>
        <v/>
      </c>
      <c r="N26" s="19" t="s">
        <v>28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23"/>
      <c r="AB26" s="25"/>
      <c r="AC26" s="25"/>
      <c r="AD26" s="30"/>
      <c r="AE26" s="25"/>
      <c r="AF26" s="6"/>
      <c r="AG26" s="6"/>
      <c r="AH26" s="6"/>
      <c r="AI26" s="44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</row>
    <row r="27" spans="1:83" s="2" customFormat="1" ht="15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>
        <f>IF(ISBLANK(C5),1,0)</f>
        <v>0</v>
      </c>
      <c r="M27" s="16" t="str">
        <f t="shared" si="0"/>
        <v/>
      </c>
      <c r="N27" s="19" t="s">
        <v>34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23"/>
      <c r="AB27" s="28"/>
      <c r="AC27" s="25"/>
      <c r="AD27" s="30"/>
      <c r="AE27" s="25"/>
      <c r="AF27" s="6"/>
      <c r="AG27" s="6"/>
      <c r="AH27" s="6"/>
      <c r="AI27" s="44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</row>
    <row r="28" spans="1:83" s="2" customFormat="1" ht="15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>
        <f>IF(ISBLANK(E5),1,0)</f>
        <v>0</v>
      </c>
      <c r="M28" s="16" t="str">
        <f t="shared" si="0"/>
        <v/>
      </c>
      <c r="N28" s="19" t="s">
        <v>35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23"/>
      <c r="AB28" s="28"/>
      <c r="AC28" s="25"/>
      <c r="AD28" s="30"/>
      <c r="AE28" s="25"/>
      <c r="AF28" s="6"/>
      <c r="AG28" s="6"/>
      <c r="AH28" s="6"/>
      <c r="AI28" s="44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</row>
    <row r="29" spans="1:83" s="2" customFormat="1" ht="15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>
        <f>IF(ISBLANK(G5),1,0)</f>
        <v>0</v>
      </c>
      <c r="M29" s="16" t="str">
        <f t="shared" si="0"/>
        <v/>
      </c>
      <c r="N29" s="19" t="s">
        <v>36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23"/>
      <c r="AB29" s="25"/>
      <c r="AC29" s="25"/>
      <c r="AD29" s="30"/>
      <c r="AE29" s="25"/>
      <c r="AF29" s="6"/>
      <c r="AG29" s="6"/>
      <c r="AH29" s="6"/>
      <c r="AI29" s="44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</row>
    <row r="30" spans="1:83" s="2" customFormat="1" ht="15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>
        <f>IF(ISBLANK(I5),1,0)</f>
        <v>0</v>
      </c>
      <c r="M30" s="16" t="str">
        <f t="shared" si="0"/>
        <v/>
      </c>
      <c r="N30" s="56" t="s">
        <v>44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23"/>
      <c r="AB30" s="28"/>
      <c r="AC30" s="25"/>
      <c r="AD30" s="30"/>
      <c r="AE30" s="25"/>
      <c r="AF30" s="6"/>
      <c r="AG30" s="6"/>
      <c r="AH30" s="6"/>
      <c r="AI30" s="44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</row>
    <row r="31" spans="1:83" s="2" customFormat="1" ht="15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>
        <f>IF(AND(M10=TRUE,I5&lt;5),1,0)</f>
        <v>0</v>
      </c>
      <c r="M31" s="16" t="str">
        <f t="shared" si="0"/>
        <v/>
      </c>
      <c r="N31" s="56" t="s">
        <v>45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23"/>
      <c r="AB31" s="28"/>
      <c r="AC31" s="25"/>
      <c r="AD31" s="30"/>
      <c r="AE31" s="25"/>
      <c r="AF31" s="6"/>
      <c r="AG31" s="6"/>
      <c r="AH31" s="6"/>
      <c r="AI31" s="44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</row>
    <row r="32" spans="1:83" s="2" customFormat="1" ht="15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23"/>
      <c r="AB32" s="28"/>
      <c r="AC32" s="25"/>
      <c r="AD32" s="30"/>
      <c r="AE32" s="25"/>
      <c r="AF32" s="6"/>
      <c r="AG32" s="6"/>
      <c r="AH32" s="6"/>
      <c r="AI32" s="44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1:83" s="2" customFormat="1" ht="15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23"/>
      <c r="AB33" s="28"/>
      <c r="AC33" s="25"/>
      <c r="AD33" s="30"/>
      <c r="AE33" s="25"/>
      <c r="AF33" s="6"/>
      <c r="AG33" s="6"/>
      <c r="AH33" s="6"/>
      <c r="AI33" s="44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1:83" s="2" customFormat="1" ht="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 t="s">
        <v>40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23"/>
      <c r="AB34" s="25"/>
      <c r="AC34" s="25"/>
      <c r="AD34" s="30"/>
      <c r="AE34" s="25"/>
      <c r="AF34" s="6"/>
      <c r="AG34" s="6"/>
      <c r="AH34" s="6"/>
      <c r="AI34" s="44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  <row r="35" spans="1:83" s="2" customFormat="1" ht="15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 t="s">
        <v>23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23"/>
      <c r="AB35" s="25"/>
      <c r="AC35" s="25"/>
      <c r="AD35" s="30"/>
      <c r="AE35" s="25"/>
      <c r="AF35" s="6"/>
      <c r="AG35" s="6"/>
      <c r="AH35" s="6"/>
      <c r="AI35" s="44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</row>
    <row r="36" spans="1:83" s="2" customFormat="1" ht="15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 t="s">
        <v>41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23"/>
      <c r="AB36" s="25"/>
      <c r="AC36" s="25"/>
      <c r="AD36" s="30"/>
      <c r="AE36" s="25"/>
      <c r="AF36" s="6"/>
      <c r="AG36" s="6"/>
      <c r="AH36" s="6"/>
      <c r="AI36" s="44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</row>
    <row r="37" spans="1:83" s="2" customFormat="1" ht="15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23"/>
      <c r="AB37" s="25"/>
      <c r="AC37" s="25"/>
      <c r="AD37" s="30"/>
      <c r="AE37" s="25"/>
      <c r="AF37" s="6"/>
      <c r="AG37" s="6"/>
      <c r="AH37" s="6"/>
      <c r="AI37" s="44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</row>
    <row r="38" spans="1:83" s="2" customFormat="1" ht="15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23"/>
      <c r="AB38" s="25"/>
      <c r="AC38" s="25"/>
      <c r="AD38" s="30"/>
      <c r="AE38" s="25"/>
      <c r="AF38" s="6"/>
      <c r="AG38" s="6"/>
      <c r="AH38" s="6"/>
      <c r="AI38" s="44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</row>
    <row r="39" spans="1:83" s="2" customFormat="1" ht="15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23"/>
      <c r="AB39" s="25"/>
      <c r="AC39" s="25"/>
      <c r="AD39" s="30"/>
      <c r="AE39" s="25"/>
      <c r="AF39" s="6"/>
      <c r="AG39" s="6"/>
      <c r="AH39" s="6"/>
      <c r="AI39" s="44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1:83" s="2" customFormat="1" ht="15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23"/>
      <c r="AB40" s="25"/>
      <c r="AC40" s="25"/>
      <c r="AD40" s="30"/>
      <c r="AE40" s="25"/>
      <c r="AF40" s="6"/>
      <c r="AG40" s="6"/>
      <c r="AH40" s="6"/>
      <c r="AI40" s="44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</row>
    <row r="41" spans="1:83" s="2" customFormat="1" ht="15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23"/>
      <c r="AB41" s="25"/>
      <c r="AC41" s="25"/>
      <c r="AD41" s="30"/>
      <c r="AE41" s="25"/>
      <c r="AF41" s="6"/>
      <c r="AG41" s="6"/>
      <c r="AH41" s="6"/>
      <c r="AI41" s="44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</row>
    <row r="42" spans="1:83" s="2" customFormat="1" ht="20.25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24"/>
      <c r="AB42" s="25"/>
      <c r="AC42" s="26"/>
      <c r="AD42" s="34"/>
      <c r="AE42" s="26"/>
      <c r="AF42" s="9"/>
      <c r="AG42" s="9"/>
      <c r="AH42" s="9"/>
      <c r="AI42" s="24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</row>
    <row r="43" spans="1:83" s="2" customFormat="1" ht="15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23"/>
      <c r="AB43" s="25"/>
      <c r="AC43" s="25"/>
      <c r="AD43" s="30"/>
      <c r="AE43" s="25"/>
      <c r="AF43" s="6"/>
      <c r="AG43" s="6"/>
      <c r="AH43" s="6"/>
      <c r="AI43" s="44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</row>
    <row r="44" spans="1:83" s="2" customFormat="1" ht="15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23"/>
      <c r="AB44" s="25"/>
      <c r="AC44" s="25"/>
      <c r="AD44" s="30"/>
      <c r="AE44" s="25"/>
      <c r="AF44" s="6"/>
      <c r="AG44" s="6"/>
      <c r="AH44" s="6"/>
      <c r="AI44" s="44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</row>
    <row r="45" spans="1:83" s="2" customFormat="1" ht="15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23"/>
      <c r="AB45" s="25"/>
      <c r="AC45" s="25"/>
      <c r="AD45" s="30"/>
      <c r="AE45" s="25"/>
      <c r="AF45" s="6"/>
      <c r="AG45" s="6"/>
      <c r="AH45" s="6"/>
      <c r="AI45" s="44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</row>
    <row r="46" spans="1:83" s="2" customFormat="1" ht="15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23"/>
      <c r="AB46" s="25"/>
      <c r="AC46" s="25"/>
      <c r="AD46" s="30"/>
      <c r="AE46" s="25"/>
      <c r="AF46" s="6"/>
      <c r="AG46" s="6"/>
      <c r="AH46" s="6"/>
      <c r="AI46" s="44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</row>
    <row r="47" spans="1:83" s="2" customFormat="1" ht="15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23"/>
      <c r="AB47" s="25"/>
      <c r="AC47" s="25"/>
      <c r="AD47" s="30"/>
      <c r="AE47" s="25"/>
      <c r="AF47" s="6"/>
      <c r="AG47" s="6"/>
      <c r="AH47" s="6"/>
      <c r="AI47" s="4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</row>
    <row r="48" spans="1:83" s="2" customFormat="1" ht="15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23"/>
      <c r="AB48" s="25"/>
      <c r="AC48" s="25"/>
      <c r="AD48" s="30"/>
      <c r="AE48" s="25"/>
      <c r="AF48" s="6"/>
      <c r="AG48" s="6"/>
      <c r="AH48" s="6"/>
      <c r="AI48" s="4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</row>
    <row r="49" spans="1:83" s="2" customFormat="1" ht="15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23"/>
      <c r="AB49" s="25"/>
      <c r="AC49" s="25"/>
      <c r="AD49" s="30"/>
      <c r="AE49" s="25"/>
      <c r="AF49" s="6"/>
      <c r="AG49" s="6"/>
      <c r="AH49" s="6"/>
      <c r="AI49" s="4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s="2" customFormat="1" ht="1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23"/>
      <c r="AB50" s="25"/>
      <c r="AC50" s="25"/>
      <c r="AD50" s="30"/>
      <c r="AE50" s="25"/>
      <c r="AF50" s="6"/>
      <c r="AG50" s="6"/>
      <c r="AH50" s="6"/>
      <c r="AI50" s="4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s="2" customFormat="1" ht="15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23"/>
      <c r="AB51" s="25"/>
      <c r="AC51" s="25"/>
      <c r="AD51" s="30"/>
      <c r="AE51" s="25"/>
      <c r="AF51" s="6"/>
      <c r="AG51" s="6"/>
      <c r="AH51" s="6"/>
      <c r="AI51" s="4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</row>
    <row r="52" spans="1:83" s="2" customFormat="1" ht="15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23"/>
      <c r="AB52" s="25"/>
      <c r="AC52" s="25"/>
      <c r="AD52" s="30"/>
      <c r="AE52" s="25"/>
      <c r="AF52" s="6"/>
      <c r="AG52" s="6"/>
      <c r="AH52" s="6"/>
      <c r="AI52" s="4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</row>
    <row r="53" spans="1:83" s="2" customFormat="1" ht="15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23"/>
      <c r="AB53" s="25"/>
      <c r="AC53" s="25"/>
      <c r="AD53" s="30"/>
      <c r="AE53" s="25"/>
      <c r="AF53" s="6"/>
      <c r="AG53" s="6"/>
      <c r="AH53" s="6"/>
      <c r="AI53" s="4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s="2" customFormat="1" ht="15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23"/>
      <c r="AB54" s="25"/>
      <c r="AC54" s="25"/>
      <c r="AD54" s="30"/>
      <c r="AE54" s="25"/>
      <c r="AF54" s="6"/>
      <c r="AG54" s="6"/>
      <c r="AH54" s="6"/>
      <c r="AI54" s="4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s="2" customFormat="1" ht="15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23"/>
      <c r="AB55" s="25"/>
      <c r="AC55" s="25"/>
      <c r="AD55" s="30"/>
      <c r="AE55" s="25"/>
      <c r="AF55" s="6"/>
      <c r="AG55" s="6"/>
      <c r="AH55" s="6"/>
      <c r="AI55" s="4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</row>
    <row r="56" spans="1:83" s="2" customFormat="1" ht="15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23"/>
      <c r="AB56" s="25"/>
      <c r="AC56" s="25"/>
      <c r="AD56" s="30"/>
      <c r="AE56" s="25"/>
      <c r="AF56" s="6"/>
      <c r="AG56" s="6"/>
      <c r="AH56" s="6"/>
      <c r="AI56" s="4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</row>
    <row r="57" spans="1:83" s="2" customFormat="1" ht="15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23"/>
      <c r="AB57" s="25"/>
      <c r="AC57" s="25"/>
      <c r="AD57" s="30"/>
      <c r="AE57" s="25"/>
      <c r="AF57" s="6"/>
      <c r="AG57" s="6"/>
      <c r="AH57" s="6"/>
      <c r="AI57" s="44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</row>
    <row r="58" spans="1:83" s="2" customFormat="1" ht="15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23"/>
      <c r="AB58" s="25"/>
      <c r="AC58" s="25"/>
      <c r="AD58" s="30"/>
      <c r="AE58" s="25"/>
      <c r="AF58" s="6"/>
      <c r="AG58" s="6"/>
      <c r="AH58" s="6"/>
      <c r="AI58" s="44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</row>
    <row r="59" spans="1:83" s="2" customFormat="1" ht="15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23"/>
      <c r="AB59" s="25"/>
      <c r="AC59" s="25"/>
      <c r="AD59" s="30"/>
      <c r="AE59" s="25"/>
      <c r="AF59" s="6"/>
      <c r="AG59" s="6"/>
      <c r="AH59" s="6"/>
      <c r="AI59" s="44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</row>
    <row r="60" spans="1:83" s="2" customFormat="1" ht="15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23"/>
      <c r="AB60" s="25"/>
      <c r="AC60" s="25"/>
      <c r="AD60" s="30"/>
      <c r="AE60" s="25"/>
      <c r="AF60" s="6"/>
      <c r="AG60" s="6"/>
      <c r="AH60" s="6"/>
      <c r="AI60" s="44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</row>
    <row r="61" spans="1:83" s="2" customFormat="1" ht="15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23"/>
      <c r="AB61" s="25"/>
      <c r="AC61" s="25"/>
      <c r="AD61" s="30"/>
      <c r="AE61" s="25"/>
      <c r="AF61" s="6"/>
      <c r="AG61" s="6"/>
      <c r="AH61" s="6"/>
      <c r="AI61" s="44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</row>
    <row r="62" spans="1:83" s="2" customFormat="1" ht="15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23"/>
      <c r="AB62" s="25"/>
      <c r="AC62" s="25"/>
      <c r="AD62" s="30"/>
      <c r="AE62" s="25"/>
      <c r="AF62" s="6"/>
      <c r="AG62" s="6"/>
      <c r="AH62" s="6"/>
      <c r="AI62" s="44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</row>
    <row r="63" spans="1:83" s="2" customFormat="1" ht="15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23"/>
      <c r="AB63" s="25"/>
      <c r="AC63" s="25"/>
      <c r="AD63" s="30"/>
      <c r="AE63" s="25"/>
      <c r="AF63" s="6"/>
      <c r="AG63" s="6"/>
      <c r="AH63" s="6"/>
      <c r="AI63" s="44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</row>
    <row r="64" spans="1:83" s="2" customFormat="1" ht="15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23"/>
      <c r="AB64" s="25"/>
      <c r="AC64" s="25"/>
      <c r="AD64" s="30"/>
      <c r="AE64" s="25"/>
      <c r="AF64" s="6"/>
      <c r="AG64" s="6"/>
      <c r="AH64" s="6"/>
      <c r="AI64" s="44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</row>
    <row r="65" spans="1:83" s="2" customFormat="1" ht="15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23"/>
      <c r="AB65" s="25"/>
      <c r="AC65" s="25"/>
      <c r="AD65" s="30"/>
      <c r="AE65" s="25"/>
      <c r="AF65" s="6"/>
      <c r="AG65" s="6"/>
      <c r="AH65" s="6"/>
      <c r="AI65" s="44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</row>
    <row r="66" spans="1:83" s="2" customFormat="1" ht="15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23"/>
      <c r="AB66" s="25"/>
      <c r="AC66" s="25"/>
      <c r="AD66" s="30"/>
      <c r="AE66" s="25"/>
      <c r="AF66" s="6"/>
      <c r="AG66" s="6"/>
      <c r="AH66" s="6"/>
      <c r="AI66" s="44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</row>
    <row r="67" spans="1:83" s="2" customFormat="1" ht="15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23"/>
      <c r="AB67" s="25"/>
      <c r="AC67" s="25"/>
      <c r="AD67" s="30"/>
      <c r="AE67" s="25"/>
      <c r="AF67" s="6"/>
      <c r="AG67" s="6"/>
      <c r="AH67" s="6"/>
      <c r="AI67" s="44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</row>
    <row r="68" spans="1:83" s="2" customFormat="1" ht="15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23"/>
      <c r="AB68" s="25"/>
      <c r="AC68" s="25"/>
      <c r="AD68" s="10"/>
      <c r="AE68" s="10"/>
      <c r="AF68" s="6"/>
      <c r="AG68" s="6"/>
      <c r="AH68" s="6"/>
      <c r="AI68" s="44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</row>
    <row r="69" spans="1:83" s="2" customFormat="1" ht="15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23"/>
      <c r="AB69" s="25"/>
      <c r="AC69" s="25"/>
      <c r="AD69" s="10"/>
      <c r="AE69" s="10"/>
      <c r="AF69" s="6"/>
      <c r="AG69" s="6"/>
      <c r="AH69" s="6"/>
      <c r="AI69" s="44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</row>
    <row r="70" spans="1:83" s="2" customFormat="1" ht="15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23"/>
      <c r="AB70" s="25"/>
      <c r="AC70" s="25"/>
      <c r="AD70" s="10"/>
      <c r="AE70" s="10"/>
      <c r="AF70" s="6"/>
      <c r="AG70" s="6"/>
      <c r="AH70" s="6"/>
      <c r="AI70" s="44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</row>
    <row r="71" spans="1:83" s="2" customFormat="1" ht="15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23"/>
      <c r="AB71" s="25"/>
      <c r="AC71" s="25"/>
      <c r="AD71" s="10"/>
      <c r="AE71" s="10"/>
      <c r="AF71" s="6"/>
      <c r="AG71" s="6"/>
      <c r="AH71" s="6"/>
      <c r="AI71" s="44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</row>
    <row r="72" spans="1:83" s="2" customFormat="1" ht="15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23"/>
      <c r="AB72" s="25"/>
      <c r="AC72" s="25"/>
      <c r="AD72" s="10"/>
      <c r="AE72" s="10"/>
      <c r="AF72" s="6"/>
      <c r="AG72" s="6"/>
      <c r="AH72" s="6"/>
      <c r="AI72" s="44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</row>
    <row r="73" spans="1:83" s="2" customFormat="1" ht="15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23"/>
      <c r="AB73" s="25"/>
      <c r="AC73" s="25"/>
      <c r="AD73" s="10"/>
      <c r="AE73" s="10"/>
      <c r="AF73" s="6"/>
      <c r="AG73" s="6"/>
      <c r="AH73" s="6"/>
      <c r="AI73" s="44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</row>
    <row r="74" spans="1:83" s="2" customFormat="1" ht="15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23"/>
      <c r="AB74" s="25"/>
      <c r="AC74" s="25"/>
      <c r="AD74" s="10"/>
      <c r="AE74" s="10"/>
      <c r="AF74" s="6"/>
      <c r="AG74" s="6"/>
      <c r="AH74" s="6"/>
      <c r="AI74" s="44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</row>
    <row r="75" spans="1:83" s="2" customFormat="1" ht="15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23"/>
      <c r="AB75" s="25"/>
      <c r="AC75" s="25"/>
      <c r="AD75" s="10"/>
      <c r="AE75" s="10"/>
      <c r="AF75" s="6"/>
      <c r="AG75" s="6"/>
      <c r="AH75" s="6"/>
      <c r="AI75" s="44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</row>
    <row r="76" spans="1:83" s="2" customFormat="1" ht="15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23"/>
      <c r="AB76" s="25"/>
      <c r="AC76" s="25"/>
      <c r="AD76" s="10"/>
      <c r="AE76" s="10"/>
      <c r="AF76" s="6"/>
      <c r="AG76" s="6"/>
      <c r="AH76" s="6"/>
      <c r="AI76" s="44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</row>
    <row r="77" spans="1:83" s="2" customFormat="1" ht="15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23"/>
      <c r="AB77" s="25"/>
      <c r="AC77" s="25"/>
      <c r="AD77" s="10"/>
      <c r="AE77" s="10"/>
      <c r="AF77" s="6"/>
      <c r="AG77" s="6"/>
      <c r="AH77" s="6"/>
      <c r="AI77" s="44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</row>
    <row r="78" spans="1:83" s="2" customFormat="1" ht="15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23"/>
      <c r="AB78" s="25"/>
      <c r="AC78" s="25"/>
      <c r="AD78" s="10"/>
      <c r="AE78" s="10"/>
      <c r="AF78" s="6"/>
      <c r="AG78" s="6"/>
      <c r="AH78" s="6"/>
      <c r="AI78" s="44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</row>
    <row r="79" spans="1:83" s="2" customFormat="1" ht="15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23"/>
      <c r="AB79" s="25"/>
      <c r="AC79" s="25"/>
      <c r="AD79" s="10"/>
      <c r="AE79" s="10"/>
      <c r="AF79" s="6"/>
      <c r="AG79" s="6"/>
      <c r="AH79" s="6"/>
      <c r="AI79" s="44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</row>
    <row r="80" spans="1:83" s="2" customFormat="1" ht="15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23"/>
      <c r="AB80" s="25"/>
      <c r="AC80" s="25"/>
      <c r="AD80" s="10"/>
      <c r="AE80" s="10"/>
      <c r="AF80" s="6"/>
      <c r="AG80" s="6"/>
      <c r="AH80" s="6"/>
      <c r="AI80" s="44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</row>
    <row r="81" spans="1:83" s="2" customFormat="1" ht="15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23"/>
      <c r="AB81" s="25"/>
      <c r="AC81" s="25"/>
      <c r="AD81" s="10"/>
      <c r="AE81" s="10"/>
      <c r="AF81" s="6"/>
      <c r="AG81" s="6"/>
      <c r="AH81" s="6"/>
      <c r="AI81" s="44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</row>
    <row r="82" spans="1:83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5"/>
      <c r="AC82" s="25"/>
      <c r="AI82" s="44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</row>
    <row r="83" spans="1:83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5"/>
      <c r="AC83" s="25"/>
      <c r="AI83" s="44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</row>
    <row r="84" spans="1:83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5"/>
      <c r="AC84" s="25"/>
      <c r="AI84" s="44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</row>
    <row r="85" spans="1:83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5"/>
      <c r="AC85" s="25"/>
      <c r="AI85" s="44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</row>
    <row r="86" spans="1:83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5"/>
      <c r="AC86" s="25"/>
      <c r="AI86" s="44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</row>
    <row r="87" spans="1:83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5"/>
      <c r="AC87" s="25"/>
      <c r="AI87" s="44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</row>
    <row r="88" spans="1:83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5"/>
      <c r="AC88" s="25"/>
      <c r="AI88" s="44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</row>
    <row r="89" spans="1:83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5"/>
      <c r="AC89" s="25"/>
      <c r="AI89" s="44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</row>
    <row r="90" spans="1:83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5"/>
      <c r="AC90" s="25"/>
      <c r="AI90" s="44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</row>
    <row r="91" spans="1:83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5"/>
      <c r="AC91" s="25"/>
      <c r="AI91" s="44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</row>
    <row r="92" spans="1:83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5"/>
      <c r="AC92" s="25"/>
      <c r="AI92" s="44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</row>
    <row r="93" spans="1:83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5"/>
      <c r="AC93" s="25"/>
      <c r="AI93" s="44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</row>
    <row r="94" spans="1:83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5"/>
      <c r="AC94" s="25"/>
      <c r="AI94" s="44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</row>
    <row r="95" spans="1:83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5"/>
      <c r="AC95" s="25"/>
      <c r="AI95" s="44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</row>
    <row r="96" spans="1:83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5"/>
      <c r="AC96" s="25"/>
      <c r="AI96" s="44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</row>
    <row r="97" spans="1:83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5"/>
      <c r="AC97" s="25"/>
      <c r="AI97" s="44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</row>
    <row r="98" spans="1:83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5"/>
      <c r="AC98" s="25"/>
      <c r="AI98" s="44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</row>
    <row r="99" spans="1:83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5"/>
      <c r="AC99" s="25"/>
      <c r="AI99" s="44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</row>
    <row r="100" spans="1:83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5"/>
      <c r="AC100" s="25"/>
      <c r="AI100" s="44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</row>
    <row r="101" spans="1:83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5"/>
      <c r="AC101" s="25"/>
      <c r="AI101" s="44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</row>
    <row r="102" spans="1:83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5"/>
      <c r="AC102" s="25"/>
      <c r="AI102" s="44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</row>
    <row r="103" spans="1:83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5"/>
      <c r="AC103" s="25"/>
      <c r="AI103" s="44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</row>
    <row r="104" spans="1:83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5"/>
      <c r="AC104" s="25"/>
      <c r="AI104" s="44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</row>
    <row r="105" spans="1:83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5"/>
      <c r="AC105" s="25"/>
      <c r="AI105" s="44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</row>
    <row r="106" spans="1:83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5"/>
      <c r="AC106" s="25"/>
      <c r="AI106" s="44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</row>
    <row r="107" spans="1:83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5"/>
      <c r="AC107" s="25"/>
      <c r="AI107" s="44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</row>
    <row r="108" spans="1:83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5"/>
      <c r="AC108" s="25"/>
      <c r="AI108" s="44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</row>
    <row r="109" spans="1:83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5"/>
      <c r="AC109" s="25"/>
      <c r="AI109" s="44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</row>
    <row r="110" spans="1:83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5"/>
      <c r="AC110" s="25"/>
      <c r="AI110" s="44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</row>
    <row r="111" spans="1:83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5"/>
      <c r="AC111" s="25"/>
      <c r="AI111" s="44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</row>
    <row r="112" spans="1:83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5"/>
      <c r="AC112" s="25"/>
      <c r="AI112" s="44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</row>
    <row r="113" spans="1:83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5"/>
      <c r="AC113" s="25"/>
      <c r="AI113" s="44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</row>
    <row r="114" spans="1:83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5"/>
      <c r="AC114" s="25"/>
      <c r="AI114" s="44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</row>
    <row r="115" spans="1:83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5"/>
      <c r="AC115" s="25"/>
      <c r="AI115" s="44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</row>
    <row r="116" spans="1:83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5"/>
      <c r="AC116" s="25"/>
      <c r="AI116" s="44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</row>
    <row r="117" spans="1:83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5"/>
      <c r="AC117" s="25"/>
      <c r="AI117" s="44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</row>
    <row r="118" spans="1:83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5"/>
      <c r="AC118" s="25"/>
      <c r="AI118" s="44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</row>
    <row r="119" spans="1:83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5"/>
      <c r="AC119" s="25"/>
      <c r="AI119" s="44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</row>
    <row r="120" spans="1:83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5"/>
      <c r="AC120" s="25"/>
      <c r="AI120" s="44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</row>
    <row r="121" spans="1:83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5"/>
      <c r="AC121" s="25"/>
      <c r="AI121" s="44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</row>
    <row r="122" spans="1:83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5"/>
      <c r="AC122" s="25"/>
      <c r="AI122" s="44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</row>
    <row r="123" spans="1:83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5"/>
      <c r="AC123" s="25"/>
      <c r="AI123" s="44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</row>
    <row r="124" spans="1:83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5"/>
      <c r="AC124" s="25"/>
      <c r="AI124" s="44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</row>
    <row r="125" spans="1:83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5"/>
      <c r="AC125" s="25"/>
      <c r="AI125" s="44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</row>
    <row r="126" spans="1:83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5"/>
      <c r="AC126" s="25"/>
      <c r="AI126" s="44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</row>
    <row r="127" spans="1:83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5"/>
      <c r="AC127" s="25"/>
      <c r="AI127" s="44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</row>
    <row r="128" spans="1:83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5"/>
      <c r="AC128" s="25"/>
      <c r="AI128" s="44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</row>
    <row r="129" spans="1:83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5"/>
      <c r="AC129" s="25"/>
      <c r="AI129" s="44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</row>
    <row r="130" spans="1:83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5"/>
      <c r="AC130" s="25"/>
      <c r="AI130" s="44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</row>
    <row r="131" spans="1:83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5"/>
      <c r="AC131" s="25"/>
      <c r="AI131" s="44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</row>
    <row r="132" spans="1:83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5"/>
      <c r="AC132" s="25"/>
      <c r="AI132" s="44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</row>
    <row r="133" spans="1:83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5"/>
      <c r="AC133" s="25"/>
      <c r="AI133" s="44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</row>
    <row r="134" spans="1:83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5"/>
      <c r="AC134" s="25"/>
      <c r="AI134" s="44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</row>
    <row r="135" spans="1:83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5"/>
      <c r="AC135" s="25"/>
      <c r="AI135" s="44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</row>
    <row r="136" spans="1:83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5"/>
      <c r="AC136" s="25"/>
      <c r="AI136" s="44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</row>
    <row r="137" spans="1:83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5"/>
      <c r="AC137" s="25"/>
      <c r="AI137" s="44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</row>
    <row r="138" spans="1:83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5"/>
      <c r="AC138" s="25"/>
      <c r="AI138" s="44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</row>
    <row r="139" spans="1:83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5"/>
      <c r="AC139" s="25"/>
      <c r="AI139" s="44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</row>
    <row r="140" spans="1:83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5"/>
      <c r="AC140" s="25"/>
      <c r="AI140" s="44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</row>
    <row r="141" spans="1:83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5"/>
      <c r="AC141" s="25"/>
      <c r="AI141" s="44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</row>
    <row r="142" spans="1:83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5"/>
      <c r="AC142" s="25"/>
      <c r="AI142" s="44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</row>
    <row r="143" spans="1:83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5"/>
      <c r="AC143" s="25"/>
      <c r="AI143" s="44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</row>
    <row r="144" spans="1:83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5"/>
      <c r="AC144" s="25"/>
      <c r="AI144" s="44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</row>
    <row r="145" spans="1:83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5"/>
      <c r="AC145" s="25"/>
      <c r="AI145" s="44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</row>
    <row r="146" spans="1:83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5"/>
      <c r="AC146" s="25"/>
      <c r="AI146" s="44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</row>
    <row r="147" spans="1:83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5"/>
      <c r="AC147" s="25"/>
      <c r="AI147" s="44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</row>
    <row r="148" spans="1:83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5"/>
      <c r="AC148" s="25"/>
      <c r="AI148" s="44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</row>
    <row r="149" spans="1:83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5"/>
      <c r="AC149" s="25"/>
      <c r="AI149" s="44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</row>
    <row r="150" spans="1:83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5"/>
      <c r="AC150" s="25"/>
      <c r="AI150" s="44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</row>
    <row r="151" spans="1:83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5"/>
      <c r="AC151" s="25"/>
      <c r="AI151" s="44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</row>
    <row r="152" spans="1:83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5"/>
      <c r="AC152" s="25"/>
      <c r="AI152" s="44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</row>
    <row r="153" spans="1:83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5"/>
      <c r="AC153" s="25"/>
      <c r="AI153" s="44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</row>
    <row r="154" spans="1:83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5"/>
      <c r="AC154" s="25"/>
      <c r="AI154" s="44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</row>
    <row r="155" spans="1:83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5"/>
      <c r="AC155" s="25"/>
      <c r="AI155" s="44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</row>
    <row r="156" spans="1:83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5"/>
      <c r="AC156" s="25"/>
      <c r="AI156" s="44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</row>
    <row r="157" spans="1:83" x14ac:dyDescent="0.2">
      <c r="AI157" s="44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</row>
    <row r="158" spans="1:83" x14ac:dyDescent="0.2">
      <c r="AI158" s="44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</row>
    <row r="159" spans="1:83" x14ac:dyDescent="0.2">
      <c r="AI159" s="44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</row>
    <row r="160" spans="1:83" x14ac:dyDescent="0.2">
      <c r="AI160" s="44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</row>
    <row r="161" spans="35:83" x14ac:dyDescent="0.2">
      <c r="AI161" s="44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</row>
    <row r="162" spans="35:83" x14ac:dyDescent="0.2">
      <c r="AI162" s="44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</row>
    <row r="163" spans="35:83" x14ac:dyDescent="0.2">
      <c r="AI163" s="44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</row>
    <row r="164" spans="35:83" x14ac:dyDescent="0.2">
      <c r="AI164" s="44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</row>
    <row r="165" spans="35:83" x14ac:dyDescent="0.2">
      <c r="AI165" s="44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</row>
    <row r="166" spans="35:83" x14ac:dyDescent="0.2">
      <c r="AI166" s="44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</row>
    <row r="167" spans="35:83" x14ac:dyDescent="0.2">
      <c r="AI167" s="44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</row>
    <row r="168" spans="35:83" x14ac:dyDescent="0.2">
      <c r="AI168" s="44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</row>
    <row r="169" spans="35:83" x14ac:dyDescent="0.2">
      <c r="AI169" s="44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</row>
    <row r="170" spans="35:83" x14ac:dyDescent="0.2">
      <c r="AI170" s="44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</row>
    <row r="171" spans="35:83" x14ac:dyDescent="0.2">
      <c r="AI171" s="44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</row>
    <row r="172" spans="35:83" x14ac:dyDescent="0.2">
      <c r="AI172" s="44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</row>
    <row r="173" spans="35:83" x14ac:dyDescent="0.2">
      <c r="AI173" s="44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</row>
    <row r="174" spans="35:83" x14ac:dyDescent="0.2">
      <c r="AI174" s="44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</row>
    <row r="175" spans="35:83" x14ac:dyDescent="0.2">
      <c r="AI175" s="44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</row>
    <row r="176" spans="35:83" x14ac:dyDescent="0.2">
      <c r="AI176" s="44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</row>
    <row r="177" spans="35:83" x14ac:dyDescent="0.2">
      <c r="AI177" s="44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</row>
    <row r="178" spans="35:83" x14ac:dyDescent="0.2">
      <c r="AI178" s="44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</row>
    <row r="179" spans="35:83" x14ac:dyDescent="0.2">
      <c r="AI179" s="44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</row>
    <row r="180" spans="35:83" x14ac:dyDescent="0.2">
      <c r="AI180" s="44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</row>
    <row r="181" spans="35:83" x14ac:dyDescent="0.2">
      <c r="AI181" s="44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</row>
    <row r="182" spans="35:83" x14ac:dyDescent="0.2">
      <c r="AI182" s="44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</row>
    <row r="183" spans="35:83" x14ac:dyDescent="0.2">
      <c r="AI183" s="44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</row>
    <row r="184" spans="35:83" x14ac:dyDescent="0.2">
      <c r="AI184" s="44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</row>
    <row r="185" spans="35:83" x14ac:dyDescent="0.2">
      <c r="AI185" s="44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</row>
    <row r="186" spans="35:83" x14ac:dyDescent="0.2">
      <c r="AI186" s="44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</row>
    <row r="187" spans="35:83" x14ac:dyDescent="0.2">
      <c r="AI187" s="44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</row>
    <row r="188" spans="35:83" x14ac:dyDescent="0.2">
      <c r="AI188" s="44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</row>
    <row r="189" spans="35:83" x14ac:dyDescent="0.2">
      <c r="AI189" s="44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</row>
    <row r="190" spans="35:83" x14ac:dyDescent="0.2">
      <c r="AI190" s="44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</row>
    <row r="191" spans="35:83" x14ac:dyDescent="0.2">
      <c r="AI191" s="44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</row>
    <row r="192" spans="35:83" x14ac:dyDescent="0.2">
      <c r="AI192" s="44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</row>
    <row r="193" spans="35:83" x14ac:dyDescent="0.2">
      <c r="AI193" s="44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</row>
    <row r="194" spans="35:83" x14ac:dyDescent="0.2">
      <c r="AI194" s="44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</row>
    <row r="195" spans="35:83" x14ac:dyDescent="0.2">
      <c r="AI195" s="44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</row>
    <row r="196" spans="35:83" x14ac:dyDescent="0.2">
      <c r="AI196" s="44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</row>
    <row r="197" spans="35:83" x14ac:dyDescent="0.2">
      <c r="AI197" s="44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</row>
    <row r="198" spans="35:83" x14ac:dyDescent="0.2">
      <c r="AI198" s="44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</row>
    <row r="199" spans="35:83" x14ac:dyDescent="0.2">
      <c r="AI199" s="44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</row>
    <row r="200" spans="35:83" x14ac:dyDescent="0.2">
      <c r="AI200" s="44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</row>
    <row r="201" spans="35:83" x14ac:dyDescent="0.2">
      <c r="AI201" s="44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</row>
    <row r="202" spans="35:83" x14ac:dyDescent="0.2">
      <c r="AI202" s="44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</row>
    <row r="203" spans="35:83" x14ac:dyDescent="0.2">
      <c r="AI203" s="44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</row>
    <row r="204" spans="35:83" x14ac:dyDescent="0.2">
      <c r="AI204" s="44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</row>
    <row r="205" spans="35:83" x14ac:dyDescent="0.2">
      <c r="AI205" s="44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</row>
    <row r="206" spans="35:83" x14ac:dyDescent="0.2">
      <c r="AI206" s="44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</row>
    <row r="207" spans="35:83" x14ac:dyDescent="0.2">
      <c r="AI207" s="44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</row>
    <row r="208" spans="35:83" x14ac:dyDescent="0.2">
      <c r="AI208" s="44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</row>
    <row r="209" spans="35:83" x14ac:dyDescent="0.2">
      <c r="AI209" s="44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</row>
    <row r="210" spans="35:83" x14ac:dyDescent="0.2">
      <c r="AI210" s="44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</row>
    <row r="211" spans="35:83" x14ac:dyDescent="0.2">
      <c r="AI211" s="44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</row>
    <row r="212" spans="35:83" x14ac:dyDescent="0.2">
      <c r="AI212" s="44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</row>
    <row r="213" spans="35:83" x14ac:dyDescent="0.2">
      <c r="AI213" s="44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</row>
    <row r="214" spans="35:83" x14ac:dyDescent="0.2">
      <c r="AI214" s="44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</row>
    <row r="215" spans="35:83" x14ac:dyDescent="0.2">
      <c r="AI215" s="44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</row>
    <row r="216" spans="35:83" x14ac:dyDescent="0.2">
      <c r="AI216" s="44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</row>
    <row r="217" spans="35:83" x14ac:dyDescent="0.2">
      <c r="AI217" s="44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</row>
    <row r="218" spans="35:83" x14ac:dyDescent="0.2">
      <c r="AI218" s="44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</row>
    <row r="219" spans="35:83" x14ac:dyDescent="0.2">
      <c r="AI219" s="44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</row>
    <row r="220" spans="35:83" x14ac:dyDescent="0.2">
      <c r="AI220" s="44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</row>
    <row r="221" spans="35:83" x14ac:dyDescent="0.2">
      <c r="AI221" s="44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</row>
    <row r="222" spans="35:83" x14ac:dyDescent="0.2">
      <c r="AI222" s="44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</row>
    <row r="223" spans="35:83" x14ac:dyDescent="0.2">
      <c r="AI223" s="44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</row>
    <row r="224" spans="35:83" x14ac:dyDescent="0.2">
      <c r="AI224" s="44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</row>
    <row r="225" spans="35:83" x14ac:dyDescent="0.2">
      <c r="AI225" s="44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</row>
    <row r="226" spans="35:83" x14ac:dyDescent="0.2">
      <c r="AI226" s="44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</row>
    <row r="227" spans="35:83" x14ac:dyDescent="0.2">
      <c r="AI227" s="44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</row>
    <row r="228" spans="35:83" x14ac:dyDescent="0.2">
      <c r="AI228" s="44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</row>
    <row r="229" spans="35:83" x14ac:dyDescent="0.2">
      <c r="AI229" s="44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</row>
    <row r="230" spans="35:83" x14ac:dyDescent="0.2">
      <c r="AI230" s="44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</row>
    <row r="231" spans="35:83" x14ac:dyDescent="0.2">
      <c r="AI231" s="44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</row>
    <row r="232" spans="35:83" x14ac:dyDescent="0.2">
      <c r="AI232" s="44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</row>
    <row r="233" spans="35:83" x14ac:dyDescent="0.2">
      <c r="AI233" s="44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</row>
    <row r="234" spans="35:83" x14ac:dyDescent="0.2">
      <c r="AI234" s="44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</row>
    <row r="235" spans="35:83" x14ac:dyDescent="0.2">
      <c r="AI235" s="44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</row>
    <row r="236" spans="35:83" x14ac:dyDescent="0.2">
      <c r="AI236" s="44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</row>
    <row r="237" spans="35:83" x14ac:dyDescent="0.2">
      <c r="AI237" s="44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</row>
    <row r="238" spans="35:83" x14ac:dyDescent="0.2">
      <c r="AI238" s="44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</row>
    <row r="239" spans="35:83" x14ac:dyDescent="0.2">
      <c r="AI239" s="44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</row>
    <row r="240" spans="35:83" x14ac:dyDescent="0.2">
      <c r="AI240" s="44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</row>
    <row r="241" spans="35:83" x14ac:dyDescent="0.2">
      <c r="AI241" s="44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</row>
    <row r="242" spans="35:83" x14ac:dyDescent="0.2">
      <c r="AI242" s="44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</row>
    <row r="243" spans="35:83" x14ac:dyDescent="0.2">
      <c r="AI243" s="44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</row>
    <row r="244" spans="35:83" x14ac:dyDescent="0.2">
      <c r="AI244" s="44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</row>
    <row r="245" spans="35:83" x14ac:dyDescent="0.2">
      <c r="AI245" s="44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</row>
    <row r="246" spans="35:83" x14ac:dyDescent="0.2">
      <c r="AI246" s="44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</row>
    <row r="247" spans="35:83" x14ac:dyDescent="0.2">
      <c r="AI247" s="44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</row>
    <row r="248" spans="35:83" x14ac:dyDescent="0.2">
      <c r="AI248" s="44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</row>
    <row r="249" spans="35:83" x14ac:dyDescent="0.2">
      <c r="AI249" s="44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</row>
    <row r="250" spans="35:83" x14ac:dyDescent="0.2">
      <c r="AI250" s="44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</row>
    <row r="251" spans="35:83" x14ac:dyDescent="0.2">
      <c r="AI251" s="44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</row>
    <row r="252" spans="35:83" x14ac:dyDescent="0.2">
      <c r="AI252" s="44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</row>
    <row r="253" spans="35:83" x14ac:dyDescent="0.2">
      <c r="AI253" s="44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</row>
    <row r="254" spans="35:83" x14ac:dyDescent="0.2">
      <c r="AI254" s="44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</row>
    <row r="255" spans="35:83" x14ac:dyDescent="0.2">
      <c r="AI255" s="44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</row>
    <row r="256" spans="35:83" x14ac:dyDescent="0.2">
      <c r="AI256" s="44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</row>
    <row r="257" spans="35:83" x14ac:dyDescent="0.2">
      <c r="AI257" s="44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</row>
    <row r="258" spans="35:83" x14ac:dyDescent="0.2">
      <c r="AI258" s="44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</row>
    <row r="259" spans="35:83" x14ac:dyDescent="0.2">
      <c r="AI259" s="44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</row>
    <row r="260" spans="35:83" x14ac:dyDescent="0.2">
      <c r="AI260" s="44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</row>
    <row r="261" spans="35:83" x14ac:dyDescent="0.2">
      <c r="AI261" s="44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</row>
    <row r="262" spans="35:83" x14ac:dyDescent="0.2">
      <c r="AI262" s="44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</row>
    <row r="263" spans="35:83" x14ac:dyDescent="0.2">
      <c r="AI263" s="44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</row>
    <row r="264" spans="35:83" x14ac:dyDescent="0.2">
      <c r="AI264" s="44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</row>
    <row r="265" spans="35:83" x14ac:dyDescent="0.2">
      <c r="AI265" s="44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</row>
    <row r="266" spans="35:83" x14ac:dyDescent="0.2">
      <c r="AI266" s="44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</row>
    <row r="267" spans="35:83" x14ac:dyDescent="0.2">
      <c r="AI267" s="44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</row>
    <row r="268" spans="35:83" x14ac:dyDescent="0.2">
      <c r="AI268" s="44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</row>
    <row r="269" spans="35:83" x14ac:dyDescent="0.2">
      <c r="AI269" s="44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</row>
    <row r="270" spans="35:83" x14ac:dyDescent="0.2">
      <c r="AI270" s="44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</row>
    <row r="271" spans="35:83" x14ac:dyDescent="0.2">
      <c r="AI271" s="44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</row>
    <row r="272" spans="35:83" x14ac:dyDescent="0.2">
      <c r="AI272" s="44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</row>
    <row r="273" spans="35:83" x14ac:dyDescent="0.2">
      <c r="AI273" s="44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</row>
    <row r="274" spans="35:83" x14ac:dyDescent="0.2">
      <c r="AI274" s="44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</row>
    <row r="275" spans="35:83" x14ac:dyDescent="0.2">
      <c r="AI275" s="44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</row>
    <row r="276" spans="35:83" x14ac:dyDescent="0.2">
      <c r="AI276" s="44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</row>
    <row r="277" spans="35:83" x14ac:dyDescent="0.2">
      <c r="AI277" s="44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</row>
    <row r="278" spans="35:83" x14ac:dyDescent="0.2">
      <c r="AI278" s="44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</row>
    <row r="279" spans="35:83" x14ac:dyDescent="0.2">
      <c r="AI279" s="44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</row>
    <row r="280" spans="35:83" x14ac:dyDescent="0.2">
      <c r="AI280" s="44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</row>
    <row r="281" spans="35:83" x14ac:dyDescent="0.2">
      <c r="AI281" s="44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</row>
    <row r="282" spans="35:83" x14ac:dyDescent="0.2">
      <c r="AI282" s="44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</row>
    <row r="283" spans="35:83" x14ac:dyDescent="0.2">
      <c r="AI283" s="44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</row>
    <row r="284" spans="35:83" x14ac:dyDescent="0.2">
      <c r="AI284" s="44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</row>
    <row r="285" spans="35:83" x14ac:dyDescent="0.2">
      <c r="AI285" s="44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</row>
    <row r="286" spans="35:83" x14ac:dyDescent="0.2">
      <c r="AI286" s="44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</row>
    <row r="287" spans="35:83" x14ac:dyDescent="0.2">
      <c r="AI287" s="44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</row>
    <row r="288" spans="35:83" x14ac:dyDescent="0.2">
      <c r="AI288" s="44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</row>
    <row r="289" spans="35:83" x14ac:dyDescent="0.2">
      <c r="AI289" s="44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</row>
    <row r="290" spans="35:83" x14ac:dyDescent="0.2">
      <c r="AI290" s="44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</row>
    <row r="291" spans="35:83" x14ac:dyDescent="0.2">
      <c r="AI291" s="44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</row>
    <row r="292" spans="35:83" x14ac:dyDescent="0.2">
      <c r="AI292" s="44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</row>
    <row r="293" spans="35:83" x14ac:dyDescent="0.2">
      <c r="AI293" s="44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</row>
    <row r="294" spans="35:83" x14ac:dyDescent="0.2">
      <c r="AI294" s="44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</row>
    <row r="295" spans="35:83" x14ac:dyDescent="0.2">
      <c r="AI295" s="44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</row>
    <row r="296" spans="35:83" x14ac:dyDescent="0.2">
      <c r="AI296" s="44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</row>
    <row r="297" spans="35:83" x14ac:dyDescent="0.2">
      <c r="AI297" s="44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</row>
    <row r="298" spans="35:83" x14ac:dyDescent="0.2">
      <c r="AI298" s="44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</row>
    <row r="299" spans="35:83" x14ac:dyDescent="0.2">
      <c r="AI299" s="44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</row>
    <row r="300" spans="35:83" x14ac:dyDescent="0.2">
      <c r="AI300" s="44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</row>
    <row r="301" spans="35:83" x14ac:dyDescent="0.2">
      <c r="AI301" s="44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</row>
    <row r="302" spans="35:83" x14ac:dyDescent="0.2">
      <c r="AI302" s="44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</row>
    <row r="303" spans="35:83" x14ac:dyDescent="0.2">
      <c r="AI303" s="44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</row>
    <row r="304" spans="35:83" x14ac:dyDescent="0.2">
      <c r="AI304" s="44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</row>
    <row r="305" spans="35:83" x14ac:dyDescent="0.2">
      <c r="AI305" s="44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</row>
    <row r="306" spans="35:83" x14ac:dyDescent="0.2">
      <c r="AI306" s="44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</row>
    <row r="307" spans="35:83" x14ac:dyDescent="0.2">
      <c r="AI307" s="44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</row>
    <row r="308" spans="35:83" x14ac:dyDescent="0.2">
      <c r="AI308" s="44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</row>
    <row r="309" spans="35:83" x14ac:dyDescent="0.2">
      <c r="AI309" s="44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</row>
    <row r="310" spans="35:83" x14ac:dyDescent="0.2">
      <c r="AI310" s="44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</row>
    <row r="311" spans="35:83" x14ac:dyDescent="0.2">
      <c r="AI311" s="44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</row>
    <row r="312" spans="35:83" x14ac:dyDescent="0.2">
      <c r="AI312" s="44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</row>
    <row r="313" spans="35:83" x14ac:dyDescent="0.2">
      <c r="AI313" s="44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</row>
    <row r="314" spans="35:83" x14ac:dyDescent="0.2">
      <c r="AI314" s="44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</row>
    <row r="315" spans="35:83" x14ac:dyDescent="0.2">
      <c r="AI315" s="44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</row>
    <row r="316" spans="35:83" x14ac:dyDescent="0.2">
      <c r="AI316" s="44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</row>
    <row r="317" spans="35:83" x14ac:dyDescent="0.2">
      <c r="AI317" s="44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</row>
    <row r="318" spans="35:83" x14ac:dyDescent="0.2">
      <c r="AI318" s="44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</row>
    <row r="319" spans="35:83" x14ac:dyDescent="0.2">
      <c r="AI319" s="44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</row>
    <row r="320" spans="35:83" x14ac:dyDescent="0.2">
      <c r="AI320" s="44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</row>
    <row r="321" spans="35:83" x14ac:dyDescent="0.2">
      <c r="AI321" s="44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</row>
    <row r="322" spans="35:83" x14ac:dyDescent="0.2">
      <c r="AI322" s="44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</row>
    <row r="323" spans="35:83" x14ac:dyDescent="0.2">
      <c r="AI323" s="44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</row>
    <row r="324" spans="35:83" x14ac:dyDescent="0.2">
      <c r="AI324" s="44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</row>
    <row r="325" spans="35:83" x14ac:dyDescent="0.2">
      <c r="AI325" s="44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</row>
    <row r="326" spans="35:83" x14ac:dyDescent="0.2">
      <c r="AI326" s="44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</row>
    <row r="327" spans="35:83" x14ac:dyDescent="0.2">
      <c r="AI327" s="44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</row>
    <row r="328" spans="35:83" x14ac:dyDescent="0.2">
      <c r="AI328" s="44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</row>
    <row r="329" spans="35:83" x14ac:dyDescent="0.2">
      <c r="AI329" s="44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</row>
    <row r="330" spans="35:83" x14ac:dyDescent="0.2">
      <c r="AI330" s="44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</row>
    <row r="331" spans="35:83" x14ac:dyDescent="0.2">
      <c r="AI331" s="44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</row>
    <row r="332" spans="35:83" x14ac:dyDescent="0.2">
      <c r="AI332" s="44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</row>
    <row r="333" spans="35:83" x14ac:dyDescent="0.2">
      <c r="AI333" s="44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</row>
    <row r="334" spans="35:83" x14ac:dyDescent="0.2">
      <c r="AI334" s="44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</row>
  </sheetData>
  <sheetProtection password="FA85" sheet="1" objects="1" scenarios="1" selectLockedCells="1"/>
  <mergeCells count="29">
    <mergeCell ref="E3:F3"/>
    <mergeCell ref="F15:G15"/>
    <mergeCell ref="H15:I15"/>
    <mergeCell ref="B16:C16"/>
    <mergeCell ref="D16:E16"/>
    <mergeCell ref="F16:G16"/>
    <mergeCell ref="B15:C15"/>
    <mergeCell ref="D15:E15"/>
    <mergeCell ref="B25:I25"/>
    <mergeCell ref="K11:K20"/>
    <mergeCell ref="J11:J19"/>
    <mergeCell ref="B13:C13"/>
    <mergeCell ref="D13:E13"/>
    <mergeCell ref="F13:G13"/>
    <mergeCell ref="H13:I13"/>
    <mergeCell ref="B14:C14"/>
    <mergeCell ref="D14:E14"/>
    <mergeCell ref="F14:G14"/>
    <mergeCell ref="H14:I14"/>
    <mergeCell ref="B18:C18"/>
    <mergeCell ref="D18:E18"/>
    <mergeCell ref="F18:G18"/>
    <mergeCell ref="H18:I18"/>
    <mergeCell ref="B21:I22"/>
    <mergeCell ref="H16:I16"/>
    <mergeCell ref="B17:C17"/>
    <mergeCell ref="D17:E17"/>
    <mergeCell ref="F17:G17"/>
    <mergeCell ref="H17:I17"/>
  </mergeCells>
  <phoneticPr fontId="3" type="noConversion"/>
  <conditionalFormatting sqref="B19:C19">
    <cfRule type="expression" dxfId="10" priority="2" stopIfTrue="1">
      <formula>A19="NEIN"</formula>
    </cfRule>
  </conditionalFormatting>
  <conditionalFormatting sqref="B14:C18">
    <cfRule type="expression" dxfId="9" priority="3" stopIfTrue="1">
      <formula>Q14=1</formula>
    </cfRule>
  </conditionalFormatting>
  <conditionalFormatting sqref="D14:E18">
    <cfRule type="expression" dxfId="8" priority="4" stopIfTrue="1">
      <formula>R14=1</formula>
    </cfRule>
  </conditionalFormatting>
  <conditionalFormatting sqref="F14:I18">
    <cfRule type="expression" dxfId="7" priority="5" stopIfTrue="1">
      <formula>$S14=1</formula>
    </cfRule>
  </conditionalFormatting>
  <conditionalFormatting sqref="C5">
    <cfRule type="expression" dxfId="6" priority="6" stopIfTrue="1">
      <formula>L27=1</formula>
    </cfRule>
  </conditionalFormatting>
  <conditionalFormatting sqref="E5">
    <cfRule type="expression" dxfId="5" priority="7" stopIfTrue="1">
      <formula>L28=1</formula>
    </cfRule>
  </conditionalFormatting>
  <conditionalFormatting sqref="G5">
    <cfRule type="expression" dxfId="4" priority="8" stopIfTrue="1">
      <formula>L29=1</formula>
    </cfRule>
  </conditionalFormatting>
  <conditionalFormatting sqref="K11:K20">
    <cfRule type="expression" dxfId="3" priority="9" stopIfTrue="1">
      <formula>SUM(N14:N18)=0</formula>
    </cfRule>
    <cfRule type="expression" dxfId="2" priority="10" stopIfTrue="1">
      <formula>AND(SUM(N14:N18)&gt;0,SUM(O14:P18)&gt;0)</formula>
    </cfRule>
  </conditionalFormatting>
  <conditionalFormatting sqref="J11:J20">
    <cfRule type="expression" dxfId="1" priority="11" stopIfTrue="1">
      <formula>SUM(L20:L31)&gt;0</formula>
    </cfRule>
  </conditionalFormatting>
  <conditionalFormatting sqref="I5">
    <cfRule type="expression" dxfId="0" priority="1" stopIfTrue="1">
      <formula>$L30=1</formula>
    </cfRule>
  </conditionalFormatting>
  <dataValidations xWindow="419" yWindow="789" count="8">
    <dataValidation type="list" errorStyle="warning" allowBlank="1" showInputMessage="1" showErrorMessage="1" errorTitle="Studiengang richtig?" error="Bitte überprüfen, ob der Studiengang richtig eingegeben wurde. Abkürzungen sind in der Drop-Down-Liste enthalten." promptTitle="Studiengang" prompt="Bitte die Abkürzung des Studiengangs auswählen." sqref="G5" xr:uid="{00000000-0002-0000-0000-000000000000}">
      <formula1>"FüBA 1,FüBA 2,MLG 1,MLG 2,MLG Zert,MLG Quer,BTE,MLBS,MLBS Zert,MLBS Sprint,MLBS Quer,BSo,MLSo,MLSo Zert,MLSo Quer,MSw,Erasmus"</formula1>
    </dataValidation>
    <dataValidation type="whole" errorStyle="warning" allowBlank="1" showInputMessage="1" showErrorMessage="1" errorTitle="Ungültige Matrikelnummer" error="Es wurde keine Zahl oder keine gültige Größe für die Matrikelnummer eingegeben!" promptTitle="Matrikelnummer" prompt="Bitte die Matrikelnummer eingeben." sqref="E5" xr:uid="{00000000-0002-0000-0000-000001000000}">
      <formula1>999</formula1>
      <formula2>20000000</formula2>
    </dataValidation>
    <dataValidation allowBlank="1" showInputMessage="1" showErrorMessage="1" promptTitle="Studierendenname" prompt="Bitte hier den Namen in der Form Nachname, Vorname eingeben." sqref="C5" xr:uid="{00000000-0002-0000-0000-000002000000}"/>
    <dataValidation allowBlank="1" showInputMessage="1" showErrorMessage="1" promptTitle="Lehrveranstaltung" prompt="Bitte den Titel der Veranstaltung (ggf. Termin/Untergruppe) eingeben." sqref="D14:I18" xr:uid="{00000000-0002-0000-0000-000003000000}"/>
    <dataValidation type="list" allowBlank="1" showInputMessage="1" showErrorMessage="1" sqref="E3:F3" xr:uid="{00000000-0002-0000-0000-000004000000}">
      <formula1>"Wintersemester 2023/24,Sommersemester 2024,Wintersemester 2024/25,Sommersemester 2025"</formula1>
    </dataValidation>
    <dataValidation type="whole" allowBlank="1" showInputMessage="1" showErrorMessage="1" promptTitle="Fachsemester" prompt="Bitte das Fachsemester Sport eingeben." sqref="I5" xr:uid="{00000000-0002-0000-0000-000005000000}">
      <formula1>1</formula1>
      <formula2>30</formula2>
    </dataValidation>
    <dataValidation type="list" allowBlank="1" showInputMessage="1" showErrorMessage="1" promptTitle="Modulzuordnung" prompt="Bitte aus der Drop-Down-Liste die gewünschte Modulzuordnung auswählen._x000a_Dies funktioniert nur, wenn zuvor ein Studiengang gewählt wurde." sqref="B15:C18" xr:uid="{00000000-0002-0000-0000-000006000000}">
      <formula1>IF(OR(LEFT(G$5,2)="Fü",AND(LEFT(G$5,3)="MLG",$M$8=TRUE),AND(G$5="MSw",$M$8=TRUE)),AB$3:AB$12,IF(LEFT(G$5,3)="MLG",AC$3:AC$10,IF(G$5="BTE",AD$3:AD$6,IF(G$5="BSo",AF$3:AF$7,IF(G$5="MLBS",AE$3:AE$8,IF(G$5="MLSo",AG$3:AG$6,LEER))))))</formula1>
    </dataValidation>
    <dataValidation type="list" allowBlank="1" showInputMessage="1" showErrorMessage="1" promptTitle="Modulzuordnung" prompt="Bitte aus der Drop-Down-Liste die gewünschte Modulzuordnung auswählen._x000a_Dies funktioniert nur, wenn zuvor ein Studiengang gewählt wurde." sqref="B14:C14" xr:uid="{00000000-0002-0000-0000-000008000000}">
      <formula1>IF(OR(LEFT(G$5,2)="Fü",AND(G$5="MSw",$M$8=TRUE),AND(LEFT(G$5,3)="MLG",$M$8=TRUE)),AB$3:AB$12,IF(LEFT(G$5,3)="MLG",AC$3:AC$10,IF(G$5="BTE",AD$3:AD$6,IF(G$5="BSo",AF$3:AF$7,IF(G$5="MLBS",AE$3:AE$8,IF(G$5="MLSo",AG$3:AG$6,LEER))))))</formula1>
    </dataValidation>
  </dataValidations>
  <printOptions horizontalCentered="1" verticalCentered="1"/>
  <pageMargins left="0.39370078740157483" right="0" top="0.19685039370078741" bottom="0.19685039370078741" header="0" footer="0"/>
  <pageSetup paperSize="9" scale="80" orientation="landscape" horizontalDpi="0" verticalDpi="0" r:id="rId1"/>
  <headerFooter alignWithMargins="0"/>
  <rowBreaks count="1" manualBreakCount="1">
    <brk id="2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</xdr:col>
                    <xdr:colOff>647700</xdr:colOff>
                    <xdr:row>7</xdr:row>
                    <xdr:rowOff>28575</xdr:rowOff>
                  </from>
                  <to>
                    <xdr:col>2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1</xdr:col>
                    <xdr:colOff>647700</xdr:colOff>
                    <xdr:row>8</xdr:row>
                    <xdr:rowOff>9525</xdr:rowOff>
                  </from>
                  <to>
                    <xdr:col>2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1</xdr:col>
                    <xdr:colOff>647700</xdr:colOff>
                    <xdr:row>10</xdr:row>
                    <xdr:rowOff>9525</xdr:rowOff>
                  </from>
                  <to>
                    <xdr:col>2</xdr:col>
                    <xdr:colOff>47625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defaultSize="0" autoFill="0" autoLine="0" autoPict="0">
                <anchor moveWithCells="1">
                  <from>
                    <xdr:col>1</xdr:col>
                    <xdr:colOff>647700</xdr:colOff>
                    <xdr:row>9</xdr:row>
                    <xdr:rowOff>0</xdr:rowOff>
                  </from>
                  <to>
                    <xdr:col>2</xdr:col>
                    <xdr:colOff>47625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defaultSize="0" autoFill="0" autoLine="0" autoPict="0">
                <anchor moveWithCells="1">
                  <from>
                    <xdr:col>1</xdr:col>
                    <xdr:colOff>647700</xdr:colOff>
                    <xdr:row>9</xdr:row>
                    <xdr:rowOff>9525</xdr:rowOff>
                  </from>
                  <to>
                    <xdr:col>2</xdr:col>
                    <xdr:colOff>57150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Antrag</vt:lpstr>
      <vt:lpstr>Antrag!Druckbereich</vt:lpstr>
      <vt:lpstr>FüBA</vt:lpstr>
    </vt:vector>
  </TitlesOfParts>
  <Company>Universität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 Schiedek</dc:creator>
  <cp:lastModifiedBy>Steffen Schiedek</cp:lastModifiedBy>
  <cp:lastPrinted>2014-09-26T11:58:51Z</cp:lastPrinted>
  <dcterms:created xsi:type="dcterms:W3CDTF">2011-08-25T11:42:03Z</dcterms:created>
  <dcterms:modified xsi:type="dcterms:W3CDTF">2025-03-03T09:54:35Z</dcterms:modified>
</cp:coreProperties>
</file>